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3" yWindow="45" windowWidth="15192" windowHeight="12259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85" i="1"/>
  <c r="F80"/>
  <c r="F78"/>
  <c r="F76"/>
  <c r="F74"/>
  <c r="D148"/>
  <c r="D147"/>
  <c r="D146"/>
  <c r="D145"/>
  <c r="D144"/>
  <c r="D143"/>
  <c r="D142"/>
  <c r="D141"/>
  <c r="D140"/>
  <c r="D139"/>
  <c r="E127"/>
  <c r="D67"/>
  <c r="E104"/>
  <c r="E105"/>
  <c r="E86"/>
  <c r="C125"/>
  <c r="F139"/>
  <c r="F140"/>
  <c r="F141"/>
  <c r="F142"/>
  <c r="F143"/>
  <c r="F144"/>
  <c r="F145"/>
  <c r="F146"/>
  <c r="F147"/>
  <c r="F148"/>
  <c r="J51"/>
  <c r="I114"/>
  <c r="J127"/>
  <c r="J95"/>
  <c r="J76"/>
  <c r="D167"/>
</calcChain>
</file>

<file path=xl/sharedStrings.xml><?xml version="1.0" encoding="utf-8"?>
<sst xmlns="http://schemas.openxmlformats.org/spreadsheetml/2006/main" count="160" uniqueCount="133">
  <si>
    <t>Race Data sheet</t>
  </si>
  <si>
    <t>CERTIFICATE NUMBER……………………….</t>
  </si>
  <si>
    <t>Location (County where licence is issued)</t>
  </si>
  <si>
    <t>RACE NAME</t>
  </si>
  <si>
    <t>PREVIOUS RACE NAME (IF APPLICABLE)</t>
  </si>
  <si>
    <t>RACE DATE</t>
  </si>
  <si>
    <t>DISTANCE</t>
  </si>
  <si>
    <t>DATE MEASURED</t>
  </si>
  <si>
    <t>MEASURED BY</t>
  </si>
  <si>
    <t>PROMOTING CLUB/ORGANISATION</t>
  </si>
  <si>
    <t>NAME AND ADDRESS OF RACE ORGANISER</t>
  </si>
  <si>
    <t>HEIGHT IN METRES ABOVE SEA LEVEL</t>
  </si>
  <si>
    <t>START</t>
  </si>
  <si>
    <t>FINISH</t>
  </si>
  <si>
    <t>DISTANCE IN A STRAIGHT LINE BETWEEN START &amp; FINISH</t>
  </si>
  <si>
    <t>M</t>
  </si>
  <si>
    <t>(c ) COURSE CONFIGURATION (Single lap, Double lap, Point to Point, Out and Back)</t>
  </si>
  <si>
    <r>
      <t xml:space="preserve">(b) RACE SURFACE (City streets, Country Lanes, </t>
    </r>
    <r>
      <rPr>
        <b/>
        <sz val="10"/>
        <rFont val="Arial"/>
        <family val="2"/>
      </rPr>
      <t>Paths etc.)</t>
    </r>
  </si>
  <si>
    <t>BRIEF DESCRIPTION OF COURSE: (a) TERRAIN (Flat, Undulating, Hilly,  Total Ascent, etc.)</t>
  </si>
  <si>
    <t>MEASUREMENT   DETAILS  ( a )   the  section  of  road  available  to  runners  on  race  day</t>
  </si>
  <si>
    <t xml:space="preserve">       (Full width of road; up to central white line; nearside lane of dual carriageway etc. )</t>
  </si>
  <si>
    <t xml:space="preserve">   ( b ) the line to be taken by runners e.g. at any right hand turns. Indicate on Map/Diagram if necessary</t>
  </si>
  <si>
    <t>SIGNED</t>
  </si>
  <si>
    <t>COURSE MEASURER</t>
  </si>
  <si>
    <t>DATE</t>
  </si>
  <si>
    <t>Please return the completed data sheet, Bicycle Calibration Sheet, Course Measurement Sheet and Maps/Diagrams of the course to</t>
  </si>
  <si>
    <t>Bicycle calibration data sheet</t>
  </si>
  <si>
    <t>Calibration Course Location</t>
  </si>
  <si>
    <t>Length</t>
  </si>
  <si>
    <t xml:space="preserve">Name of Measurer                        </t>
  </si>
  <si>
    <t xml:space="preserve">Date of Calibration:                                       </t>
  </si>
  <si>
    <t>Measurement method used to determine calibration course length</t>
  </si>
  <si>
    <t>1,  Ride  the calibration course 4 times, recording data as follows:</t>
  </si>
  <si>
    <t xml:space="preserve">Start Count            </t>
  </si>
  <si>
    <t xml:space="preserve">Finish Count           </t>
  </si>
  <si>
    <t>Difference</t>
  </si>
  <si>
    <t>Pre - measurement</t>
  </si>
  <si>
    <t>Ride 1</t>
  </si>
  <si>
    <t>Ride 2</t>
  </si>
  <si>
    <t>Average Count</t>
  </si>
  <si>
    <t>Ride 3</t>
  </si>
  <si>
    <t>Time of Day</t>
  </si>
  <si>
    <t>Ride 4</t>
  </si>
  <si>
    <t xml:space="preserve">Temperature   </t>
  </si>
  <si>
    <t>Working Constant = Number of counts in km or 1 mile,  calculated  from  the  pre-measurement  average count, and multiplied  by  the  short  course  prevention  factor of 1.001.</t>
  </si>
  <si>
    <r>
      <t>Working Constant:</t>
    </r>
    <r>
      <rPr>
        <sz val="10"/>
        <rFont val="Arial"/>
        <family val="2"/>
      </rPr>
      <t xml:space="preserve"> </t>
    </r>
  </si>
  <si>
    <r>
      <t>Counts per</t>
    </r>
    <r>
      <rPr>
        <sz val="10"/>
        <color indexed="12"/>
        <rFont val="Arial"/>
        <family val="2"/>
      </rPr>
      <t xml:space="preserve">                                                                                                       </t>
    </r>
  </si>
  <si>
    <t>2,   Measure the course, including all intermediate distances, using the Working Constant.</t>
  </si>
  <si>
    <t xml:space="preserve">       Record all data on  the Course Measurement Data Sheet.</t>
  </si>
  <si>
    <t>3,   Re-calibrate  the  cycle by  riding the calibration  course 4 times, recording data as follows:</t>
  </si>
  <si>
    <t>Post - measurement</t>
  </si>
  <si>
    <t>Finish Constant = Number of counts in 1 km or 1 mile, calculated from the post-measurement average count and multiplied by the short course prevention factor of 1.001</t>
  </si>
  <si>
    <t xml:space="preserve">Finish Constant:  </t>
  </si>
  <si>
    <t xml:space="preserve">Counts per </t>
  </si>
  <si>
    <t xml:space="preserve">           Constant for the Day = Either the Working  Constant  or the Finish Constant whichever is the larger.</t>
  </si>
  <si>
    <t xml:space="preserve">              </t>
  </si>
  <si>
    <r>
      <t>Constant for the Day</t>
    </r>
    <r>
      <rPr>
        <sz val="10"/>
        <rFont val="Arial"/>
        <family val="2"/>
      </rPr>
      <t xml:space="preserve">: </t>
    </r>
  </si>
  <si>
    <t xml:space="preserve">In some circumstances the smaller constant may be acceptable.  </t>
  </si>
  <si>
    <t>Give reasons if applicable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</si>
  <si>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 calibration protects the previous measurement.</t>
  </si>
  <si>
    <t>Signed:</t>
  </si>
  <si>
    <t xml:space="preserve">Date:  </t>
  </si>
  <si>
    <t>km</t>
  </si>
  <si>
    <t>KM</t>
  </si>
  <si>
    <t>MILE</t>
  </si>
  <si>
    <t>Course measurement data sheet</t>
  </si>
  <si>
    <t xml:space="preserve">DATE:   </t>
  </si>
  <si>
    <t xml:space="preserve">START  TIME:  </t>
  </si>
  <si>
    <t xml:space="preserve">TEMPERATURE </t>
  </si>
  <si>
    <t xml:space="preserve">FINISH  TIME:  </t>
  </si>
  <si>
    <t>TEMPERATURE</t>
  </si>
  <si>
    <t xml:space="preserve">WORKING  CONSTANT: </t>
  </si>
  <si>
    <t>(Pre. measurement )</t>
  </si>
  <si>
    <t>NAME  OF  MEASURER</t>
  </si>
  <si>
    <t xml:space="preserve">RACE NAME  </t>
  </si>
  <si>
    <t>PER</t>
  </si>
  <si>
    <t>°C</t>
  </si>
  <si>
    <t>ACCUMULATIVE DISTANCE</t>
  </si>
  <si>
    <t>SITE    LOCATION</t>
  </si>
  <si>
    <t>COUNTER READING</t>
  </si>
  <si>
    <t>TOTAL COUNTS</t>
  </si>
  <si>
    <t>INCREMENT COUNTS</t>
  </si>
  <si>
    <t>CONTANT FOR THE DAY</t>
  </si>
  <si>
    <t>COUNTS PER</t>
  </si>
  <si>
    <t xml:space="preserve">UK ATHLETICS/ARC </t>
  </si>
  <si>
    <t>UK ATHLETICS/ARC</t>
  </si>
  <si>
    <t>Email</t>
  </si>
  <si>
    <t>Telephone</t>
  </si>
  <si>
    <t>RACE WEB SITE</t>
  </si>
  <si>
    <t>GRID REFERENCE FOR START (2 letters, 6 digits)</t>
  </si>
  <si>
    <t>NORTHERN COURSE MEASUREMENT CO-ORDINATOR. BRIAN PORTER</t>
  </si>
  <si>
    <t>34 Delany Drive, Freckleton, Preston, PR4 1SJ. Email: coursemeasurement@btinternet.com</t>
  </si>
  <si>
    <t>Ken Kaiser</t>
  </si>
  <si>
    <t>Manor House Lane</t>
  </si>
  <si>
    <t>Steel tape</t>
  </si>
  <si>
    <t>North Yorkshire</t>
  </si>
  <si>
    <t>Full width of roads assumed at all times</t>
  </si>
  <si>
    <t>10K</t>
  </si>
  <si>
    <t xml:space="preserve">  10.00am</t>
  </si>
  <si>
    <t>17 °C</t>
  </si>
  <si>
    <t>Single lap of mainly country roads. Start and finish on school field. Off road between 6k &amp; 8k.</t>
  </si>
  <si>
    <t>PM</t>
  </si>
  <si>
    <t>The full course map is available online at http://www.mapmyrun.com/routes/fullscreen/1074121244/</t>
  </si>
  <si>
    <t>Note: A full description and location map is available also at : www.kenkaiser.co.uk. Photos of KM marks also available.</t>
  </si>
  <si>
    <t>Metal cover on school field</t>
  </si>
  <si>
    <t>1K</t>
  </si>
  <si>
    <t>2K</t>
  </si>
  <si>
    <t>3K</t>
  </si>
  <si>
    <t>4K</t>
  </si>
  <si>
    <t>5K</t>
  </si>
  <si>
    <t>6K</t>
  </si>
  <si>
    <t>7K</t>
  </si>
  <si>
    <t>8K</t>
  </si>
  <si>
    <t>9K</t>
  </si>
  <si>
    <t>10K/FINISH</t>
  </si>
  <si>
    <t>Top of the Wolds 10K Challenge</t>
  </si>
  <si>
    <t>Yorkshire Wolds Runners</t>
  </si>
  <si>
    <t>http://www.yorkshirewoldsrunners.com</t>
  </si>
  <si>
    <t>Paul Burridge</t>
  </si>
  <si>
    <t>8 Woodland Rise, Driffield,YO25 5JB
Leeds
LS16 0GA</t>
  </si>
  <si>
    <t>paul.burridge@hotmail.co.uk</t>
  </si>
  <si>
    <t>SE 867 502</t>
  </si>
  <si>
    <t xml:space="preserve">  10.30(day after)</t>
  </si>
  <si>
    <t xml:space="preserve"> 14 °C</t>
  </si>
  <si>
    <t>Level with gateway.Right hand bend Mill Lane.</t>
  </si>
  <si>
    <t>Level with gateway.Left hand bend Mill Lane.</t>
  </si>
  <si>
    <t xml:space="preserve">Back lane .Approaching start of lap.Approx 10 mtrs past  Passing Place sign. Level with large ivy covered tree </t>
  </si>
  <si>
    <t>Nunburnholme Hill. Passing Place sign.</t>
  </si>
  <si>
    <t>Just before right turn on to bridle path.</t>
  </si>
  <si>
    <t>Down through woods .Approx midway between large blue barrel(?bird feeder) and broken tree(see photo)</t>
  </si>
  <si>
    <t xml:space="preserve">Back lane Just after right turn.Approx 10 mtrs before  Passing Place sign. Level with large ivy covered tree </t>
  </si>
  <si>
    <t>Back Lane.Midway between left hand bend and right hander.</t>
  </si>
  <si>
    <t>245 mtrs after left turn from the hill.Unnamed road.5 mtrs before gap in hedge approx half way to bridle path.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</si>
</sst>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1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48"/>
      <name val="Arial"/>
      <family val="2"/>
    </font>
    <font>
      <sz val="12"/>
      <name val="Arial"/>
      <family val="2"/>
    </font>
    <font>
      <b/>
      <sz val="10"/>
      <color indexed="48"/>
      <name val="Arial"/>
      <family val="2"/>
    </font>
    <font>
      <sz val="12"/>
      <color indexed="48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48"/>
      <name val="Wingdings"/>
      <charset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sz val="10"/>
      <color rgb="FF0000FF"/>
      <name val="Arial"/>
      <family val="2"/>
    </font>
    <font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52">
    <xf numFmtId="0" fontId="0" fillId="0" borderId="0" xfId="0"/>
    <xf numFmtId="0" fontId="0" fillId="0" borderId="1" xfId="0" applyBorder="1" applyAlignment="1"/>
    <xf numFmtId="0" fontId="5" fillId="0" borderId="2" xfId="0" applyFont="1" applyBorder="1"/>
    <xf numFmtId="0" fontId="5" fillId="0" borderId="2" xfId="0" applyFont="1" applyBorder="1" applyAlignment="1"/>
    <xf numFmtId="0" fontId="0" fillId="0" borderId="3" xfId="0" applyBorder="1"/>
    <xf numFmtId="0" fontId="7" fillId="0" borderId="4" xfId="0" applyFont="1" applyBorder="1"/>
    <xf numFmtId="0" fontId="8" fillId="0" borderId="1" xfId="0" applyFont="1" applyBorder="1"/>
    <xf numFmtId="0" fontId="5" fillId="0" borderId="2" xfId="0" applyFont="1" applyFill="1" applyBorder="1" applyAlignment="1"/>
    <xf numFmtId="0" fontId="0" fillId="0" borderId="0" xfId="0" applyFill="1"/>
    <xf numFmtId="0" fontId="8" fillId="0" borderId="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Fill="1"/>
    <xf numFmtId="0" fontId="0" fillId="0" borderId="3" xfId="0" applyFill="1" applyBorder="1"/>
    <xf numFmtId="0" fontId="16" fillId="0" borderId="2" xfId="0" applyFont="1" applyBorder="1"/>
    <xf numFmtId="0" fontId="0" fillId="0" borderId="3" xfId="0" applyBorder="1" applyAlignment="1">
      <alignment wrapText="1"/>
    </xf>
    <xf numFmtId="0" fontId="18" fillId="0" borderId="3" xfId="0" applyFont="1" applyBorder="1" applyAlignment="1">
      <alignment vertical="top" wrapText="1"/>
    </xf>
    <xf numFmtId="0" fontId="7" fillId="0" borderId="5" xfId="0" applyFont="1" applyBorder="1" applyAlignment="1"/>
    <xf numFmtId="0" fontId="8" fillId="0" borderId="0" xfId="0" applyFont="1"/>
    <xf numFmtId="0" fontId="5" fillId="0" borderId="3" xfId="0" applyFont="1" applyFill="1" applyBorder="1" applyAlignment="1">
      <alignment vertical="top" wrapText="1"/>
    </xf>
    <xf numFmtId="0" fontId="19" fillId="0" borderId="2" xfId="0" applyFont="1" applyBorder="1"/>
    <xf numFmtId="0" fontId="19" fillId="0" borderId="2" xfId="0" applyFont="1" applyBorder="1" applyAlignment="1"/>
    <xf numFmtId="0" fontId="19" fillId="0" borderId="4" xfId="0" applyFont="1" applyBorder="1" applyAlignment="1"/>
    <xf numFmtId="0" fontId="19" fillId="0" borderId="3" xfId="0" applyFont="1" applyBorder="1" applyAlignment="1"/>
    <xf numFmtId="2" fontId="19" fillId="0" borderId="2" xfId="0" applyNumberFormat="1" applyFont="1" applyBorder="1"/>
    <xf numFmtId="0" fontId="19" fillId="0" borderId="2" xfId="0" applyFont="1" applyFill="1" applyBorder="1"/>
    <xf numFmtId="0" fontId="19" fillId="0" borderId="4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19" fillId="0" borderId="2" xfId="0" applyFont="1" applyFill="1" applyBorder="1" applyAlignment="1">
      <alignment vertical="top" wrapText="1"/>
    </xf>
    <xf numFmtId="0" fontId="19" fillId="0" borderId="3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19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/>
    <xf numFmtId="0" fontId="0" fillId="0" borderId="8" xfId="0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9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2" fontId="19" fillId="0" borderId="3" xfId="0" applyNumberFormat="1" applyFont="1" applyBorder="1" applyAlignment="1"/>
    <xf numFmtId="2" fontId="19" fillId="0" borderId="1" xfId="0" applyNumberFormat="1" applyFont="1" applyBorder="1" applyAlignment="1"/>
    <xf numFmtId="0" fontId="0" fillId="0" borderId="4" xfId="0" applyFill="1" applyBorder="1" applyAlignment="1"/>
    <xf numFmtId="0" fontId="0" fillId="0" borderId="3" xfId="0" applyFill="1" applyBorder="1" applyAlignment="1"/>
    <xf numFmtId="0" fontId="19" fillId="0" borderId="3" xfId="0" applyFont="1" applyBorder="1" applyAlignment="1"/>
    <xf numFmtId="0" fontId="19" fillId="0" borderId="1" xfId="0" applyFont="1" applyBorder="1" applyAlignme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vertical="top" wrapText="1"/>
    </xf>
    <xf numFmtId="2" fontId="6" fillId="0" borderId="4" xfId="0" applyNumberFormat="1" applyFont="1" applyBorder="1" applyAlignment="1"/>
    <xf numFmtId="2" fontId="6" fillId="0" borderId="1" xfId="0" applyNumberFormat="1" applyFont="1" applyBorder="1" applyAlignment="1"/>
    <xf numFmtId="0" fontId="19" fillId="0" borderId="4" xfId="0" applyFont="1" applyBorder="1" applyAlignment="1"/>
    <xf numFmtId="0" fontId="0" fillId="0" borderId="13" xfId="0" applyBorder="1" applyAlignment="1"/>
    <xf numFmtId="0" fontId="0" fillId="0" borderId="0" xfId="0" applyBorder="1" applyAlignment="1"/>
    <xf numFmtId="0" fontId="19" fillId="0" borderId="2" xfId="0" applyFont="1" applyBorder="1" applyAlignment="1"/>
    <xf numFmtId="164" fontId="19" fillId="0" borderId="4" xfId="0" applyNumberFormat="1" applyFont="1" applyBorder="1" applyAlignment="1">
      <alignment horizontal="left"/>
    </xf>
    <xf numFmtId="164" fontId="19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0" fillId="0" borderId="5" xfId="0" applyBorder="1" applyAlignment="1"/>
    <xf numFmtId="2" fontId="19" fillId="0" borderId="2" xfId="0" applyNumberFormat="1" applyFont="1" applyBorder="1" applyAlignment="1"/>
    <xf numFmtId="0" fontId="8" fillId="0" borderId="2" xfId="0" applyFont="1" applyBorder="1" applyAlignment="1">
      <alignment vertical="top" wrapText="1"/>
    </xf>
    <xf numFmtId="2" fontId="19" fillId="0" borderId="10" xfId="0" applyNumberFormat="1" applyFont="1" applyBorder="1" applyAlignment="1">
      <alignment horizontal="left" vertical="center"/>
    </xf>
    <xf numFmtId="2" fontId="19" fillId="0" borderId="12" xfId="0" applyNumberFormat="1" applyFont="1" applyBorder="1" applyAlignment="1">
      <alignment horizontal="left" vertical="center"/>
    </xf>
    <xf numFmtId="2" fontId="19" fillId="0" borderId="6" xfId="0" applyNumberFormat="1" applyFont="1" applyBorder="1" applyAlignment="1">
      <alignment horizontal="left" vertical="center"/>
    </xf>
    <xf numFmtId="2" fontId="19" fillId="0" borderId="7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164" fontId="19" fillId="0" borderId="11" xfId="0" applyNumberFormat="1" applyFont="1" applyBorder="1" applyAlignment="1">
      <alignment horizontal="left" vertical="center"/>
    </xf>
    <xf numFmtId="164" fontId="19" fillId="0" borderId="0" xfId="0" applyNumberFormat="1" applyFont="1" applyBorder="1" applyAlignment="1">
      <alignment horizontal="left" vertical="center"/>
    </xf>
    <xf numFmtId="164" fontId="19" fillId="0" borderId="0" xfId="0" applyNumberFormat="1" applyFont="1" applyAlignment="1">
      <alignment horizontal="left"/>
    </xf>
    <xf numFmtId="0" fontId="8" fillId="0" borderId="10" xfId="0" applyFont="1" applyBorder="1" applyAlignment="1">
      <alignment vertical="top" wrapText="1"/>
    </xf>
    <xf numFmtId="0" fontId="0" fillId="0" borderId="11" xfId="0" applyBorder="1" applyAlignment="1"/>
    <xf numFmtId="0" fontId="0" fillId="0" borderId="12" xfId="0" applyBorder="1" applyAlignment="1"/>
    <xf numFmtId="0" fontId="15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5" xfId="0" applyFont="1" applyBorder="1" applyAlignment="1"/>
    <xf numFmtId="0" fontId="8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8" fillId="0" borderId="4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7" fillId="0" borderId="2" xfId="0" applyFont="1" applyBorder="1" applyAlignment="1"/>
    <xf numFmtId="0" fontId="13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2" xfId="0" applyFont="1" applyBorder="1" applyAlignment="1">
      <alignment wrapText="1"/>
    </xf>
    <xf numFmtId="0" fontId="19" fillId="0" borderId="2" xfId="0" applyFont="1" applyBorder="1" applyAlignment="1">
      <alignment vertical="top" wrapText="1"/>
    </xf>
    <xf numFmtId="164" fontId="19" fillId="0" borderId="3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3" xfId="0" applyFont="1" applyBorder="1" applyAlignment="1"/>
    <xf numFmtId="0" fontId="5" fillId="0" borderId="4" xfId="0" applyFont="1" applyBorder="1" applyAlignme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15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7" fillId="0" borderId="3" xfId="0" applyFont="1" applyBorder="1" applyAlignment="1"/>
    <xf numFmtId="0" fontId="7" fillId="0" borderId="1" xfId="0" applyFont="1" applyBorder="1" applyAlignment="1"/>
    <xf numFmtId="0" fontId="5" fillId="0" borderId="10" xfId="0" applyFont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5" fillId="0" borderId="13" xfId="0" applyFont="1" applyBorder="1" applyAlignment="1">
      <alignment vertical="top" wrapText="1"/>
    </xf>
    <xf numFmtId="0" fontId="0" fillId="0" borderId="0" xfId="0" applyBorder="1"/>
    <xf numFmtId="0" fontId="0" fillId="0" borderId="15" xfId="0" applyBorder="1"/>
    <xf numFmtId="0" fontId="5" fillId="0" borderId="6" xfId="0" applyFont="1" applyBorder="1" applyAlignment="1">
      <alignment vertical="top" wrapText="1"/>
    </xf>
    <xf numFmtId="0" fontId="0" fillId="0" borderId="5" xfId="0" applyBorder="1"/>
    <xf numFmtId="0" fontId="0" fillId="0" borderId="7" xfId="0" applyBorder="1"/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0" fillId="0" borderId="4" xfId="0" applyFont="1" applyBorder="1" applyAlignment="1"/>
    <xf numFmtId="0" fontId="10" fillId="0" borderId="1" xfId="0" applyFont="1" applyBorder="1" applyAlignment="1"/>
    <xf numFmtId="0" fontId="5" fillId="0" borderId="4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3" xfId="0" applyFont="1" applyBorder="1" applyAlignment="1"/>
    <xf numFmtId="0" fontId="5" fillId="0" borderId="10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4" fontId="19" fillId="0" borderId="11" xfId="0" applyNumberFormat="1" applyFont="1" applyBorder="1" applyAlignment="1">
      <alignment horizontal="left" vertical="center" wrapText="1"/>
    </xf>
    <xf numFmtId="164" fontId="19" fillId="0" borderId="12" xfId="0" applyNumberFormat="1" applyFont="1" applyBorder="1" applyAlignment="1">
      <alignment horizontal="left" vertical="center" wrapText="1"/>
    </xf>
    <xf numFmtId="164" fontId="19" fillId="0" borderId="0" xfId="0" applyNumberFormat="1" applyFont="1" applyAlignment="1">
      <alignment horizontal="left" vertical="center" wrapText="1"/>
    </xf>
    <xf numFmtId="164" fontId="19" fillId="0" borderId="15" xfId="0" applyNumberFormat="1" applyFont="1" applyBorder="1" applyAlignment="1">
      <alignment horizontal="left" vertical="center" wrapText="1"/>
    </xf>
    <xf numFmtId="164" fontId="19" fillId="0" borderId="5" xfId="0" applyNumberFormat="1" applyFont="1" applyBorder="1" applyAlignment="1">
      <alignment horizontal="left" vertical="center" wrapText="1"/>
    </xf>
    <xf numFmtId="164" fontId="19" fillId="0" borderId="7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4" xfId="0" applyFont="1" applyFill="1" applyBorder="1" applyAlignment="1"/>
    <xf numFmtId="0" fontId="0" fillId="0" borderId="1" xfId="0" applyFill="1" applyBorder="1" applyAlignment="1"/>
    <xf numFmtId="0" fontId="19" fillId="0" borderId="4" xfId="0" applyFont="1" applyFill="1" applyBorder="1" applyAlignment="1"/>
    <xf numFmtId="0" fontId="19" fillId="0" borderId="3" xfId="0" applyFont="1" applyFill="1" applyBorder="1" applyAlignment="1"/>
    <xf numFmtId="0" fontId="19" fillId="0" borderId="1" xfId="0" applyFont="1" applyFill="1" applyBorder="1" applyAlignment="1"/>
    <xf numFmtId="0" fontId="5" fillId="0" borderId="10" xfId="0" applyFont="1" applyBorder="1" applyAlignment="1">
      <alignment vertical="top"/>
    </xf>
    <xf numFmtId="0" fontId="12" fillId="0" borderId="11" xfId="0" applyFont="1" applyBorder="1" applyAlignment="1">
      <alignment vertical="top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1" xfId="0" applyFont="1" applyBorder="1" applyAlignment="1"/>
    <xf numFmtId="0" fontId="11" fillId="0" borderId="3" xfId="0" applyFont="1" applyBorder="1" applyAlignment="1"/>
    <xf numFmtId="0" fontId="5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64" fontId="19" fillId="0" borderId="4" xfId="0" applyNumberFormat="1" applyFont="1" applyFill="1" applyBorder="1" applyAlignment="1">
      <alignment horizontal="left"/>
    </xf>
    <xf numFmtId="164" fontId="19" fillId="0" borderId="3" xfId="0" applyNumberFormat="1" applyFont="1" applyFill="1" applyBorder="1" applyAlignment="1">
      <alignment horizontal="left"/>
    </xf>
    <xf numFmtId="164" fontId="19" fillId="0" borderId="1" xfId="0" applyNumberFormat="1" applyFont="1" applyFill="1" applyBorder="1" applyAlignment="1">
      <alignment horizontal="left"/>
    </xf>
    <xf numFmtId="0" fontId="5" fillId="0" borderId="3" xfId="0" applyFont="1" applyFill="1" applyBorder="1" applyAlignment="1"/>
    <xf numFmtId="0" fontId="5" fillId="0" borderId="1" xfId="0" applyFont="1" applyFill="1" applyBorder="1" applyAlignment="1"/>
    <xf numFmtId="0" fontId="17" fillId="0" borderId="4" xfId="1" applyFill="1" applyBorder="1" applyAlignment="1" applyProtection="1"/>
    <xf numFmtId="0" fontId="7" fillId="0" borderId="3" xfId="0" applyFont="1" applyFill="1" applyBorder="1" applyAlignment="1"/>
    <xf numFmtId="0" fontId="7" fillId="0" borderId="1" xfId="0" applyFont="1" applyFill="1" applyBorder="1" applyAlignment="1"/>
    <xf numFmtId="0" fontId="19" fillId="0" borderId="4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/>
    <xf numFmtId="0" fontId="19" fillId="0" borderId="3" xfId="0" applyFont="1" applyBorder="1" applyAlignment="1">
      <alignment vertical="top" wrapText="1"/>
    </xf>
    <xf numFmtId="0" fontId="17" fillId="0" borderId="4" xfId="1" applyFill="1" applyBorder="1" applyAlignment="1" applyProtection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19" fillId="0" borderId="13" xfId="0" applyFont="1" applyFill="1" applyBorder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6" xfId="0" applyFont="1" applyFill="1" applyBorder="1" applyAlignment="1">
      <alignment vertical="top" wrapText="1"/>
    </xf>
    <xf numFmtId="0" fontId="19" fillId="0" borderId="5" xfId="0" applyFont="1" applyFill="1" applyBorder="1" applyAlignment="1">
      <alignment vertical="top" wrapText="1"/>
    </xf>
    <xf numFmtId="0" fontId="19" fillId="0" borderId="7" xfId="0" applyFont="1" applyFill="1" applyBorder="1" applyAlignment="1">
      <alignment vertical="top" wrapText="1"/>
    </xf>
    <xf numFmtId="0" fontId="19" fillId="0" borderId="4" xfId="0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181923</xdr:colOff>
      <xdr:row>1</xdr:row>
      <xdr:rowOff>9575</xdr:rowOff>
    </xdr:from>
    <xdr:to>
      <xdr:col>1</xdr:col>
      <xdr:colOff>469169</xdr:colOff>
      <xdr:row>4</xdr:row>
      <xdr:rowOff>153198</xdr:rowOff>
    </xdr:to>
    <xdr:pic>
      <xdr:nvPicPr>
        <xdr:cNvPr id="1420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3" y="201072"/>
          <a:ext cx="938337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124473</xdr:colOff>
      <xdr:row>1</xdr:row>
      <xdr:rowOff>9575</xdr:rowOff>
    </xdr:from>
    <xdr:to>
      <xdr:col>10</xdr:col>
      <xdr:colOff>406932</xdr:colOff>
      <xdr:row>4</xdr:row>
      <xdr:rowOff>153198</xdr:rowOff>
    </xdr:to>
    <xdr:pic>
      <xdr:nvPicPr>
        <xdr:cNvPr id="1421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70467" y="201072"/>
          <a:ext cx="933550" cy="8138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191497</xdr:colOff>
      <xdr:row>59</xdr:row>
      <xdr:rowOff>9575</xdr:rowOff>
    </xdr:from>
    <xdr:to>
      <xdr:col>10</xdr:col>
      <xdr:colOff>478743</xdr:colOff>
      <xdr:row>63</xdr:row>
      <xdr:rowOff>38299</xdr:rowOff>
    </xdr:to>
    <xdr:pic>
      <xdr:nvPicPr>
        <xdr:cNvPr id="1422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37491" y="10010526"/>
          <a:ext cx="938337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191497</xdr:colOff>
      <xdr:row>59</xdr:row>
      <xdr:rowOff>0</xdr:rowOff>
    </xdr:from>
    <xdr:to>
      <xdr:col>1</xdr:col>
      <xdr:colOff>478743</xdr:colOff>
      <xdr:row>63</xdr:row>
      <xdr:rowOff>28725</xdr:rowOff>
    </xdr:to>
    <xdr:pic>
      <xdr:nvPicPr>
        <xdr:cNvPr id="1423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497" y="10000951"/>
          <a:ext cx="938338" cy="8330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296821</xdr:colOff>
      <xdr:row>118</xdr:row>
      <xdr:rowOff>124473</xdr:rowOff>
    </xdr:from>
    <xdr:to>
      <xdr:col>1</xdr:col>
      <xdr:colOff>579280</xdr:colOff>
      <xdr:row>122</xdr:row>
      <xdr:rowOff>153198</xdr:rowOff>
    </xdr:to>
    <xdr:pic>
      <xdr:nvPicPr>
        <xdr:cNvPr id="142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821" y="20255636"/>
          <a:ext cx="933550" cy="8282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225009</xdr:colOff>
      <xdr:row>118</xdr:row>
      <xdr:rowOff>134048</xdr:rowOff>
    </xdr:from>
    <xdr:to>
      <xdr:col>10</xdr:col>
      <xdr:colOff>507468</xdr:colOff>
      <xdr:row>123</xdr:row>
      <xdr:rowOff>0</xdr:rowOff>
    </xdr:to>
    <xdr:pic>
      <xdr:nvPicPr>
        <xdr:cNvPr id="1425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1003" y="20265210"/>
          <a:ext cx="933550" cy="82822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483531</xdr:colOff>
      <xdr:row>113</xdr:row>
      <xdr:rowOff>67024</xdr:rowOff>
    </xdr:from>
    <xdr:to>
      <xdr:col>4</xdr:col>
      <xdr:colOff>52662</xdr:colOff>
      <xdr:row>116</xdr:row>
      <xdr:rowOff>0</xdr:rowOff>
    </xdr:to>
    <xdr:pic>
      <xdr:nvPicPr>
        <xdr:cNvPr id="1426" name="Picture 7" descr="Signature.jpe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34622" y="19384323"/>
          <a:ext cx="1603791" cy="421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148410</xdr:colOff>
      <xdr:row>50</xdr:row>
      <xdr:rowOff>38299</xdr:rowOff>
    </xdr:from>
    <xdr:to>
      <xdr:col>4</xdr:col>
      <xdr:colOff>445231</xdr:colOff>
      <xdr:row>52</xdr:row>
      <xdr:rowOff>157985</xdr:rowOff>
    </xdr:to>
    <xdr:pic>
      <xdr:nvPicPr>
        <xdr:cNvPr id="1427" name="Picture 8" descr="Signature.jpe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50593" y="8411523"/>
          <a:ext cx="1680389" cy="445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ul.burridge@hotmail.co.uk" TargetMode="External"/><Relationship Id="rId1" Type="http://schemas.openxmlformats.org/officeDocument/2006/relationships/hyperlink" Target="http://www.yorkshirewoldsrunners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8"/>
  <sheetViews>
    <sheetView tabSelected="1" topLeftCell="A131" workbookViewId="0">
      <selection activeCell="G143" sqref="G143:K143"/>
    </sheetView>
  </sheetViews>
  <sheetFormatPr defaultRowHeight="12.85"/>
  <cols>
    <col min="3" max="3" width="10.1328125" customWidth="1"/>
    <col min="4" max="4" width="9.1328125" customWidth="1"/>
    <col min="6" max="6" width="9.1328125" style="8" customWidth="1"/>
  </cols>
  <sheetData>
    <row r="1" spans="1:11" ht="15.1">
      <c r="A1" s="235"/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1" ht="15.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1" ht="22.65">
      <c r="A3" s="236" t="s">
        <v>85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</row>
    <row r="4" spans="1:11" ht="15.1">
      <c r="A4" s="235" t="s">
        <v>0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</row>
    <row r="5" spans="1:11" ht="15.1">
      <c r="A5" s="237"/>
      <c r="B5" s="237"/>
      <c r="C5" s="237"/>
      <c r="D5" s="237"/>
      <c r="E5" s="237"/>
      <c r="F5" s="237"/>
      <c r="G5" s="237"/>
      <c r="H5" s="237"/>
      <c r="I5" s="237"/>
      <c r="J5" s="237"/>
      <c r="K5" s="237"/>
    </row>
    <row r="6" spans="1:11" ht="13.2">
      <c r="A6" s="238" t="s">
        <v>1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</row>
    <row r="7" spans="1:11" ht="13.2">
      <c r="A7" s="142" t="s">
        <v>2</v>
      </c>
      <c r="B7" s="59"/>
      <c r="C7" s="59"/>
      <c r="D7" s="59"/>
      <c r="E7" s="59"/>
      <c r="F7" s="60"/>
      <c r="G7" s="64" t="s">
        <v>95</v>
      </c>
      <c r="H7" s="53"/>
      <c r="I7" s="53"/>
      <c r="J7" s="53"/>
      <c r="K7" s="54"/>
    </row>
    <row r="8" spans="1:11" ht="12.75" customHeight="1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</row>
    <row r="9" spans="1:11" ht="13.2">
      <c r="A9" s="142" t="s">
        <v>3</v>
      </c>
      <c r="B9" s="59"/>
      <c r="C9" s="59"/>
      <c r="D9" s="59"/>
      <c r="E9" s="59"/>
      <c r="F9" s="60"/>
      <c r="G9" s="192" t="s">
        <v>115</v>
      </c>
      <c r="H9" s="193"/>
      <c r="I9" s="193"/>
      <c r="J9" s="193"/>
      <c r="K9" s="194"/>
    </row>
    <row r="10" spans="1:11" ht="12.75" customHeight="1">
      <c r="A10" s="211"/>
      <c r="B10" s="211"/>
      <c r="C10" s="211"/>
      <c r="D10" s="211"/>
      <c r="E10" s="211"/>
      <c r="F10" s="211"/>
      <c r="G10" s="211"/>
      <c r="H10" s="211"/>
      <c r="I10" s="211"/>
      <c r="J10" s="211"/>
      <c r="K10" s="211"/>
    </row>
    <row r="11" spans="1:11" ht="13.2">
      <c r="A11" s="56" t="s">
        <v>4</v>
      </c>
      <c r="B11" s="56"/>
      <c r="C11" s="56"/>
      <c r="D11" s="56"/>
      <c r="E11" s="56"/>
      <c r="F11" s="56"/>
      <c r="G11" s="133"/>
      <c r="H11" s="133"/>
      <c r="I11" s="133"/>
      <c r="J11" s="133"/>
      <c r="K11" s="133"/>
    </row>
    <row r="12" spans="1:11" ht="12.75" customHeight="1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211"/>
    </row>
    <row r="13" spans="1:11" ht="13.2">
      <c r="A13" s="142" t="s">
        <v>5</v>
      </c>
      <c r="B13" s="59"/>
      <c r="C13" s="60"/>
      <c r="D13" s="224">
        <v>42890</v>
      </c>
      <c r="E13" s="225"/>
      <c r="F13" s="226"/>
      <c r="G13" s="142" t="s">
        <v>6</v>
      </c>
      <c r="H13" s="32"/>
      <c r="I13" s="53" t="s">
        <v>97</v>
      </c>
      <c r="J13" s="53"/>
      <c r="K13" s="54"/>
    </row>
    <row r="14" spans="1:11" ht="12.75" customHeight="1">
      <c r="A14" s="209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13.2">
      <c r="A15" s="142" t="s">
        <v>7</v>
      </c>
      <c r="B15" s="59"/>
      <c r="C15" s="60"/>
      <c r="D15" s="68">
        <v>42545</v>
      </c>
      <c r="E15" s="138"/>
      <c r="F15" s="69"/>
      <c r="G15" s="142" t="s">
        <v>8</v>
      </c>
      <c r="H15" s="60"/>
      <c r="I15" s="64" t="s">
        <v>92</v>
      </c>
      <c r="J15" s="53"/>
      <c r="K15" s="54"/>
    </row>
    <row r="16" spans="1:11" ht="12.75" customHeight="1">
      <c r="A16" s="139"/>
      <c r="B16" s="140"/>
      <c r="C16" s="140"/>
      <c r="D16" s="140"/>
      <c r="E16" s="140"/>
      <c r="F16" s="140"/>
      <c r="G16" s="140"/>
      <c r="H16" s="140"/>
      <c r="I16" s="140"/>
      <c r="J16" s="140"/>
      <c r="K16" s="140"/>
    </row>
    <row r="17" spans="1:12" ht="13.2">
      <c r="A17" s="190" t="s">
        <v>9</v>
      </c>
      <c r="B17" s="52"/>
      <c r="C17" s="52"/>
      <c r="D17" s="52"/>
      <c r="E17" s="52"/>
      <c r="F17" s="191"/>
      <c r="G17" s="192" t="s">
        <v>116</v>
      </c>
      <c r="H17" s="193"/>
      <c r="I17" s="193"/>
      <c r="J17" s="193"/>
      <c r="K17" s="194"/>
    </row>
    <row r="18" spans="1:12" ht="13.2">
      <c r="A18" s="190" t="s">
        <v>88</v>
      </c>
      <c r="B18" s="227"/>
      <c r="C18" s="227"/>
      <c r="D18" s="228"/>
      <c r="E18" s="229" t="s">
        <v>117</v>
      </c>
      <c r="F18" s="230"/>
      <c r="G18" s="230"/>
      <c r="H18" s="230"/>
      <c r="I18" s="230"/>
      <c r="J18" s="230"/>
      <c r="K18" s="231"/>
    </row>
    <row r="19" spans="1:12" ht="13.2">
      <c r="A19" s="195" t="s">
        <v>10</v>
      </c>
      <c r="B19" s="160"/>
      <c r="C19" s="160"/>
      <c r="D19" s="160"/>
      <c r="E19" s="160"/>
      <c r="F19" s="160"/>
      <c r="G19" s="196" t="s">
        <v>118</v>
      </c>
      <c r="H19" s="160"/>
      <c r="I19" s="160"/>
      <c r="J19" s="160"/>
      <c r="K19" s="161"/>
    </row>
    <row r="20" spans="1:12">
      <c r="A20" s="244" t="s">
        <v>119</v>
      </c>
      <c r="B20" s="245"/>
      <c r="C20" s="245"/>
      <c r="D20" s="245"/>
      <c r="E20" s="245"/>
      <c r="F20" s="245"/>
      <c r="G20" s="245"/>
      <c r="H20" s="245"/>
      <c r="I20" s="245"/>
      <c r="J20" s="245"/>
      <c r="K20" s="246"/>
    </row>
    <row r="21" spans="1:12">
      <c r="A21" s="247"/>
      <c r="B21" s="248"/>
      <c r="C21" s="248"/>
      <c r="D21" s="248"/>
      <c r="E21" s="248"/>
      <c r="F21" s="248"/>
      <c r="G21" s="248"/>
      <c r="H21" s="248"/>
      <c r="I21" s="248"/>
      <c r="J21" s="248"/>
      <c r="K21" s="249"/>
    </row>
    <row r="22" spans="1:12" ht="15" customHeight="1">
      <c r="A22" s="243" t="s">
        <v>87</v>
      </c>
      <c r="B22" s="242"/>
      <c r="C22" s="250">
        <v>7494417896</v>
      </c>
      <c r="D22" s="251"/>
      <c r="E22" s="18" t="s">
        <v>86</v>
      </c>
      <c r="F22" s="240" t="s">
        <v>120</v>
      </c>
      <c r="G22" s="241"/>
      <c r="H22" s="241"/>
      <c r="I22" s="241"/>
      <c r="J22" s="241"/>
      <c r="K22" s="242"/>
    </row>
    <row r="23" spans="1:12" ht="13.2">
      <c r="A23" s="56" t="s">
        <v>11</v>
      </c>
      <c r="B23" s="56"/>
      <c r="C23" s="56"/>
      <c r="D23" s="56"/>
      <c r="E23" s="48"/>
      <c r="F23" s="7" t="s">
        <v>12</v>
      </c>
      <c r="G23" s="19">
        <v>70</v>
      </c>
      <c r="H23" s="20" t="s">
        <v>15</v>
      </c>
      <c r="I23" s="3" t="s">
        <v>13</v>
      </c>
      <c r="J23" s="19">
        <v>70</v>
      </c>
      <c r="K23" s="20" t="s">
        <v>15</v>
      </c>
    </row>
    <row r="24" spans="1:12" ht="13.2">
      <c r="A24" s="142" t="s">
        <v>89</v>
      </c>
      <c r="B24" s="209"/>
      <c r="C24" s="209"/>
      <c r="D24" s="209"/>
      <c r="E24" s="210"/>
      <c r="F24" s="232" t="s">
        <v>121</v>
      </c>
      <c r="G24" s="233"/>
      <c r="H24" s="233"/>
      <c r="I24" s="233"/>
      <c r="J24" s="233"/>
      <c r="K24" s="234"/>
    </row>
    <row r="25" spans="1:12" ht="2.2999999999999998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2" ht="13.2">
      <c r="A26" s="142" t="s">
        <v>14</v>
      </c>
      <c r="B26" s="59"/>
      <c r="C26" s="59"/>
      <c r="D26" s="59"/>
      <c r="E26" s="59"/>
      <c r="F26" s="59"/>
      <c r="G26" s="59"/>
      <c r="H26" s="60"/>
      <c r="I26" s="64">
        <v>0</v>
      </c>
      <c r="J26" s="54"/>
      <c r="K26" s="19" t="s">
        <v>15</v>
      </c>
    </row>
    <row r="27" spans="1:12" ht="12.75" customHeight="1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</row>
    <row r="28" spans="1:12" ht="13.2">
      <c r="A28" s="173" t="s">
        <v>18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8"/>
      <c r="L28" s="17"/>
    </row>
    <row r="29" spans="1:12" ht="13.2">
      <c r="A29" s="168" t="s">
        <v>17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70"/>
    </row>
    <row r="30" spans="1:12" ht="13.2">
      <c r="A30" s="168" t="s">
        <v>16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70"/>
    </row>
    <row r="31" spans="1:12" ht="13.6">
      <c r="A31" s="171"/>
      <c r="B31" s="141"/>
      <c r="C31" s="141"/>
      <c r="D31" s="141"/>
      <c r="E31" s="141"/>
      <c r="F31" s="141"/>
      <c r="G31" s="141"/>
      <c r="H31" s="141"/>
      <c r="I31" s="141"/>
      <c r="J31" s="141"/>
      <c r="K31" s="172"/>
    </row>
    <row r="32" spans="1:12">
      <c r="A32" s="145" t="s">
        <v>100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7"/>
    </row>
    <row r="33" spans="1:11">
      <c r="A33" s="148"/>
      <c r="B33" s="149"/>
      <c r="C33" s="149"/>
      <c r="D33" s="149"/>
      <c r="E33" s="149"/>
      <c r="F33" s="149"/>
      <c r="G33" s="149"/>
      <c r="H33" s="149"/>
      <c r="I33" s="149"/>
      <c r="J33" s="149"/>
      <c r="K33" s="150"/>
    </row>
    <row r="34" spans="1:11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50"/>
    </row>
    <row r="35" spans="1:11">
      <c r="A35" s="148"/>
      <c r="B35" s="149"/>
      <c r="C35" s="149"/>
      <c r="D35" s="149"/>
      <c r="E35" s="149"/>
      <c r="F35" s="149"/>
      <c r="G35" s="149"/>
      <c r="H35" s="149"/>
      <c r="I35" s="149"/>
      <c r="J35" s="149"/>
      <c r="K35" s="150"/>
    </row>
    <row r="36" spans="1:11" ht="14.25" customHeight="1">
      <c r="A36" s="151"/>
      <c r="B36" s="152"/>
      <c r="C36" s="152"/>
      <c r="D36" s="152"/>
      <c r="E36" s="152"/>
      <c r="F36" s="152"/>
      <c r="G36" s="152"/>
      <c r="H36" s="152"/>
      <c r="I36" s="152"/>
      <c r="J36" s="152"/>
      <c r="K36" s="153"/>
    </row>
    <row r="37" spans="1:11" ht="13.6">
      <c r="A37" s="171"/>
      <c r="B37" s="141"/>
      <c r="C37" s="141"/>
      <c r="D37" s="141"/>
      <c r="E37" s="141"/>
      <c r="F37" s="141"/>
      <c r="G37" s="141"/>
      <c r="H37" s="141"/>
      <c r="I37" s="141"/>
      <c r="J37" s="141"/>
      <c r="K37" s="172"/>
    </row>
    <row r="38" spans="1:11" ht="12.75" customHeight="1">
      <c r="A38" s="159" t="s">
        <v>19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1"/>
    </row>
    <row r="39" spans="1:11">
      <c r="A39" s="162" t="s">
        <v>20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4"/>
    </row>
    <row r="40" spans="1:11">
      <c r="A40" s="165" t="s">
        <v>21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7"/>
    </row>
    <row r="41" spans="1:11" ht="13.2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8"/>
    </row>
    <row r="42" spans="1:11">
      <c r="A42" s="145" t="s">
        <v>96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5"/>
    </row>
    <row r="43" spans="1:11">
      <c r="A43" s="148"/>
      <c r="B43" s="149"/>
      <c r="C43" s="149"/>
      <c r="D43" s="149"/>
      <c r="E43" s="149"/>
      <c r="F43" s="149"/>
      <c r="G43" s="149"/>
      <c r="H43" s="149"/>
      <c r="I43" s="149"/>
      <c r="J43" s="149"/>
      <c r="K43" s="150"/>
    </row>
    <row r="44" spans="1:11" ht="14.25" customHeight="1">
      <c r="A44" s="151"/>
      <c r="B44" s="152"/>
      <c r="C44" s="152"/>
      <c r="D44" s="152"/>
      <c r="E44" s="152"/>
      <c r="F44" s="152"/>
      <c r="G44" s="152"/>
      <c r="H44" s="152"/>
      <c r="I44" s="152"/>
      <c r="J44" s="152"/>
      <c r="K44" s="153"/>
    </row>
    <row r="45" spans="1:11" ht="13.2">
      <c r="A45" s="57"/>
      <c r="B45" s="143"/>
      <c r="C45" s="143"/>
      <c r="D45" s="143"/>
      <c r="E45" s="143"/>
      <c r="F45" s="144"/>
      <c r="G45" s="2"/>
      <c r="H45" s="13"/>
      <c r="I45" s="2"/>
      <c r="J45" s="5"/>
      <c r="K45" s="6"/>
    </row>
    <row r="46" spans="1:11" ht="13.5" customHeight="1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</row>
    <row r="47" spans="1:11" ht="13.2">
      <c r="A47" s="57"/>
      <c r="B47" s="208"/>
      <c r="C47" s="208"/>
      <c r="D47" s="208"/>
      <c r="E47" s="208"/>
      <c r="F47" s="208"/>
      <c r="G47" s="209"/>
      <c r="H47" s="209"/>
      <c r="I47" s="209"/>
      <c r="J47" s="209"/>
      <c r="K47" s="210"/>
    </row>
    <row r="48" spans="1:11">
      <c r="A48" s="199"/>
      <c r="B48" s="200"/>
      <c r="C48" s="200"/>
      <c r="D48" s="200"/>
      <c r="E48" s="200"/>
      <c r="F48" s="200"/>
      <c r="G48" s="200"/>
      <c r="H48" s="200"/>
      <c r="I48" s="200"/>
      <c r="J48" s="200"/>
      <c r="K48" s="201"/>
    </row>
    <row r="49" spans="1:11">
      <c r="A49" s="202"/>
      <c r="B49" s="203"/>
      <c r="C49" s="203"/>
      <c r="D49" s="203"/>
      <c r="E49" s="203"/>
      <c r="F49" s="203"/>
      <c r="G49" s="203"/>
      <c r="H49" s="203"/>
      <c r="I49" s="203"/>
      <c r="J49" s="203"/>
      <c r="K49" s="204"/>
    </row>
    <row r="50" spans="1:11">
      <c r="A50" s="205"/>
      <c r="B50" s="206"/>
      <c r="C50" s="206"/>
      <c r="D50" s="206"/>
      <c r="E50" s="206"/>
      <c r="F50" s="206"/>
      <c r="G50" s="206"/>
      <c r="H50" s="206"/>
      <c r="I50" s="206"/>
      <c r="J50" s="206"/>
      <c r="K50" s="207"/>
    </row>
    <row r="51" spans="1:11">
      <c r="A51" s="212" t="s">
        <v>22</v>
      </c>
      <c r="B51" s="83"/>
      <c r="C51" s="83"/>
      <c r="D51" s="83"/>
      <c r="E51" s="83"/>
      <c r="F51" s="213"/>
      <c r="G51" s="181" t="s">
        <v>23</v>
      </c>
      <c r="H51" s="219"/>
      <c r="I51" s="181" t="s">
        <v>24</v>
      </c>
      <c r="J51" s="183">
        <f>D15</f>
        <v>42545</v>
      </c>
      <c r="K51" s="184"/>
    </row>
    <row r="52" spans="1:11">
      <c r="A52" s="214"/>
      <c r="B52" s="84"/>
      <c r="C52" s="84"/>
      <c r="D52" s="84"/>
      <c r="E52" s="84"/>
      <c r="F52" s="215"/>
      <c r="G52" s="220"/>
      <c r="H52" s="221"/>
      <c r="I52" s="182"/>
      <c r="J52" s="185"/>
      <c r="K52" s="186"/>
    </row>
    <row r="53" spans="1:11">
      <c r="A53" s="216"/>
      <c r="B53" s="217"/>
      <c r="C53" s="217"/>
      <c r="D53" s="217"/>
      <c r="E53" s="217"/>
      <c r="F53" s="218"/>
      <c r="G53" s="222"/>
      <c r="H53" s="223"/>
      <c r="I53" s="102"/>
      <c r="J53" s="187"/>
      <c r="K53" s="188"/>
    </row>
    <row r="54" spans="1:11" ht="13.6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</row>
    <row r="55" spans="1:11" ht="25.55" customHeight="1">
      <c r="A55" s="173" t="s">
        <v>25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4"/>
    </row>
    <row r="56" spans="1:11" ht="12.75" customHeight="1">
      <c r="A56" s="180"/>
      <c r="B56" s="180"/>
      <c r="C56" s="180"/>
      <c r="D56" s="180"/>
      <c r="E56" s="180"/>
      <c r="F56" s="180"/>
      <c r="G56" s="180"/>
      <c r="H56" s="180"/>
      <c r="I56" s="180"/>
      <c r="J56" s="180"/>
      <c r="K56" s="180"/>
    </row>
    <row r="57" spans="1:11" ht="12.75" customHeight="1">
      <c r="A57" s="174" t="s">
        <v>90</v>
      </c>
      <c r="B57" s="175"/>
      <c r="C57" s="175"/>
      <c r="D57" s="175"/>
      <c r="E57" s="175"/>
      <c r="F57" s="175"/>
      <c r="G57" s="175"/>
      <c r="H57" s="175"/>
      <c r="I57" s="175"/>
      <c r="J57" s="175"/>
      <c r="K57" s="176"/>
    </row>
    <row r="58" spans="1:11" ht="13.2">
      <c r="A58" s="177" t="s">
        <v>91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9"/>
    </row>
    <row r="61" spans="1:11" ht="22.65">
      <c r="A61" s="189" t="s">
        <v>85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</row>
    <row r="62" spans="1:11" ht="15.1">
      <c r="A62" s="98" t="s">
        <v>26</v>
      </c>
      <c r="B62" s="98"/>
      <c r="C62" s="98"/>
      <c r="D62" s="98"/>
      <c r="E62" s="98"/>
      <c r="F62" s="98"/>
      <c r="G62" s="98"/>
      <c r="H62" s="98"/>
      <c r="I62" s="98"/>
      <c r="J62" s="98"/>
      <c r="K62" s="98"/>
    </row>
    <row r="64" spans="1:11">
      <c r="A64" s="10"/>
      <c r="B64" s="10"/>
      <c r="C64" s="10"/>
      <c r="D64" s="10"/>
      <c r="E64" s="10"/>
      <c r="F64" s="11"/>
      <c r="G64" s="10"/>
      <c r="H64" s="10"/>
      <c r="I64" s="10"/>
      <c r="J64" s="10"/>
      <c r="K64" s="10"/>
    </row>
    <row r="65" spans="1:11">
      <c r="A65" s="73" t="s">
        <v>27</v>
      </c>
      <c r="B65" s="135"/>
      <c r="C65" s="135"/>
      <c r="D65" s="132" t="s">
        <v>93</v>
      </c>
      <c r="E65" s="136"/>
      <c r="F65" s="136"/>
      <c r="G65" s="73" t="s">
        <v>28</v>
      </c>
      <c r="H65" s="135"/>
      <c r="I65" s="137">
        <v>0.5</v>
      </c>
      <c r="J65" s="67"/>
      <c r="K65" s="19" t="s">
        <v>62</v>
      </c>
    </row>
    <row r="66" spans="1:11" ht="11.25" customHeight="1">
      <c r="A66" s="4"/>
      <c r="B66" s="4"/>
      <c r="C66" s="4"/>
      <c r="D66" s="4"/>
      <c r="E66" s="4"/>
      <c r="F66" s="12"/>
      <c r="G66" s="4"/>
      <c r="H66" s="4"/>
      <c r="I66" s="4"/>
      <c r="J66" s="4"/>
      <c r="K66" s="4"/>
    </row>
    <row r="67" spans="1:11">
      <c r="A67" s="73" t="s">
        <v>29</v>
      </c>
      <c r="B67" s="48"/>
      <c r="C67" s="48"/>
      <c r="D67" s="137" t="str">
        <f>I15</f>
        <v>Ken Kaiser</v>
      </c>
      <c r="E67" s="67"/>
      <c r="F67" s="67"/>
      <c r="G67" s="73" t="s">
        <v>30</v>
      </c>
      <c r="H67" s="48"/>
      <c r="I67" s="68">
        <v>42545</v>
      </c>
      <c r="J67" s="138"/>
      <c r="K67" s="69"/>
    </row>
    <row r="68" spans="1:11" ht="11.2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</row>
    <row r="69" spans="1:11">
      <c r="A69" s="73" t="s">
        <v>31</v>
      </c>
      <c r="B69" s="48"/>
      <c r="C69" s="48"/>
      <c r="D69" s="48"/>
      <c r="E69" s="48"/>
      <c r="F69" s="48"/>
      <c r="G69" s="48"/>
      <c r="H69" s="132" t="s">
        <v>94</v>
      </c>
      <c r="I69" s="133"/>
      <c r="J69" s="133"/>
      <c r="K69" s="133"/>
    </row>
    <row r="70" spans="1:11" ht="11.25" customHeight="1">
      <c r="A70" s="46"/>
      <c r="B70" s="46"/>
      <c r="C70" s="32"/>
      <c r="D70" s="32"/>
      <c r="E70" s="32"/>
      <c r="F70" s="32"/>
      <c r="G70" s="32"/>
      <c r="H70" s="32"/>
      <c r="I70" s="32"/>
      <c r="J70" s="32"/>
      <c r="K70" s="32"/>
    </row>
    <row r="71" spans="1:11" ht="13.5" customHeight="1">
      <c r="A71" s="116" t="s">
        <v>32</v>
      </c>
      <c r="B71" s="46"/>
      <c r="C71" s="32"/>
      <c r="D71" s="32"/>
      <c r="E71" s="32"/>
      <c r="F71" s="32"/>
      <c r="G71" s="32"/>
      <c r="H71" s="32"/>
      <c r="I71" s="32"/>
      <c r="J71" s="32"/>
      <c r="K71" s="34"/>
    </row>
    <row r="72" spans="1:11" ht="11.2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 spans="1:11">
      <c r="A73" s="9"/>
      <c r="B73" s="47" t="s">
        <v>33</v>
      </c>
      <c r="C73" s="117"/>
      <c r="D73" s="47" t="s">
        <v>34</v>
      </c>
      <c r="E73" s="47"/>
      <c r="F73" s="47" t="s">
        <v>35</v>
      </c>
      <c r="G73" s="117"/>
      <c r="H73" s="118" t="s">
        <v>36</v>
      </c>
      <c r="I73" s="117"/>
      <c r="J73" s="117"/>
      <c r="K73" s="117"/>
    </row>
    <row r="74" spans="1:11">
      <c r="A74" s="107" t="s">
        <v>37</v>
      </c>
      <c r="B74" s="127">
        <v>96000</v>
      </c>
      <c r="C74" s="127"/>
      <c r="D74" s="127">
        <v>2051</v>
      </c>
      <c r="E74" s="128"/>
      <c r="F74" s="114">
        <f>IF(D74&gt;B74,D74-B74,100000+D74-B74)</f>
        <v>6051</v>
      </c>
      <c r="G74" s="110"/>
      <c r="H74" s="115"/>
      <c r="I74" s="119"/>
      <c r="J74" s="119"/>
      <c r="K74" s="79"/>
    </row>
    <row r="75" spans="1:11">
      <c r="A75" s="108"/>
      <c r="B75" s="127"/>
      <c r="C75" s="127"/>
      <c r="D75" s="128"/>
      <c r="E75" s="128"/>
      <c r="F75" s="111"/>
      <c r="G75" s="112"/>
      <c r="H75" s="80"/>
      <c r="I75" s="120"/>
      <c r="J75" s="120"/>
      <c r="K75" s="81"/>
    </row>
    <row r="76" spans="1:11">
      <c r="A76" s="107" t="s">
        <v>38</v>
      </c>
      <c r="B76" s="114">
        <v>2000</v>
      </c>
      <c r="C76" s="121"/>
      <c r="D76" s="114">
        <v>8052</v>
      </c>
      <c r="E76" s="110"/>
      <c r="F76" s="114">
        <f>IF(D76&gt;B76,D76-B76,100000+D76-B76)</f>
        <v>6052</v>
      </c>
      <c r="G76" s="110"/>
      <c r="H76" s="78" t="s">
        <v>39</v>
      </c>
      <c r="I76" s="79"/>
      <c r="J76" s="109">
        <f>(F74+F76+F78+F80)/4</f>
        <v>6051.875</v>
      </c>
      <c r="K76" s="110"/>
    </row>
    <row r="77" spans="1:11">
      <c r="A77" s="108"/>
      <c r="B77" s="122"/>
      <c r="C77" s="123"/>
      <c r="D77" s="111"/>
      <c r="E77" s="112"/>
      <c r="F77" s="111"/>
      <c r="G77" s="112"/>
      <c r="H77" s="80"/>
      <c r="I77" s="81"/>
      <c r="J77" s="111"/>
      <c r="K77" s="112"/>
    </row>
    <row r="78" spans="1:11" ht="12.75" customHeight="1">
      <c r="A78" s="107" t="s">
        <v>40</v>
      </c>
      <c r="B78" s="109">
        <v>8000</v>
      </c>
      <c r="C78" s="110"/>
      <c r="D78" s="109">
        <v>14052.5</v>
      </c>
      <c r="E78" s="110"/>
      <c r="F78" s="113">
        <f>IF(D78&gt;B78,D78-B78,100000+D78-B78)</f>
        <v>6052.5</v>
      </c>
      <c r="G78" s="110"/>
      <c r="H78" s="115" t="s">
        <v>41</v>
      </c>
      <c r="I78" s="79"/>
      <c r="J78" s="74" t="s">
        <v>98</v>
      </c>
      <c r="K78" s="75"/>
    </row>
    <row r="79" spans="1:11">
      <c r="A79" s="108"/>
      <c r="B79" s="111"/>
      <c r="C79" s="112"/>
      <c r="D79" s="111"/>
      <c r="E79" s="112"/>
      <c r="F79" s="111"/>
      <c r="G79" s="112"/>
      <c r="H79" s="80"/>
      <c r="I79" s="81"/>
      <c r="J79" s="76"/>
      <c r="K79" s="77"/>
    </row>
    <row r="80" spans="1:11" ht="13.5" customHeight="1">
      <c r="A80" s="107" t="s">
        <v>42</v>
      </c>
      <c r="B80" s="109">
        <v>14000</v>
      </c>
      <c r="C80" s="110"/>
      <c r="D80" s="109">
        <v>20052</v>
      </c>
      <c r="E80" s="110"/>
      <c r="F80" s="113">
        <f>IF(D80&gt;B80,D80-B80,100000+D80-B80)</f>
        <v>6052</v>
      </c>
      <c r="G80" s="110"/>
      <c r="H80" s="78" t="s">
        <v>43</v>
      </c>
      <c r="I80" s="79"/>
      <c r="J80" s="109" t="s">
        <v>99</v>
      </c>
      <c r="K80" s="110"/>
    </row>
    <row r="81" spans="1:11">
      <c r="A81" s="108"/>
      <c r="B81" s="111"/>
      <c r="C81" s="112"/>
      <c r="D81" s="111"/>
      <c r="E81" s="112"/>
      <c r="F81" s="111"/>
      <c r="G81" s="112"/>
      <c r="H81" s="80"/>
      <c r="I81" s="81"/>
      <c r="J81" s="111"/>
      <c r="K81" s="112"/>
    </row>
    <row r="82" spans="1:11" ht="11.2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</row>
    <row r="83" spans="1:11" ht="27.05" customHeight="1">
      <c r="A83" s="124" t="s">
        <v>44</v>
      </c>
      <c r="B83" s="125"/>
      <c r="C83" s="125"/>
      <c r="D83" s="125"/>
      <c r="E83" s="125"/>
      <c r="F83" s="125"/>
      <c r="G83" s="125"/>
      <c r="H83" s="125"/>
      <c r="I83" s="125"/>
      <c r="J83" s="125"/>
      <c r="K83" s="126"/>
    </row>
    <row r="84" spans="1:11" ht="11.2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</row>
    <row r="85" spans="1:11">
      <c r="A85" s="55" t="s">
        <v>45</v>
      </c>
      <c r="B85" s="48"/>
      <c r="C85" s="48"/>
      <c r="D85" s="48"/>
      <c r="E85" s="72">
        <f>(SUM(F74:G81)/4)/I65*1.001</f>
        <v>12115.853749999998</v>
      </c>
      <c r="F85" s="72"/>
      <c r="G85" s="73" t="s">
        <v>46</v>
      </c>
      <c r="H85" s="48"/>
      <c r="I85" s="64" t="s">
        <v>63</v>
      </c>
      <c r="J85" s="53"/>
      <c r="K85" s="54"/>
    </row>
    <row r="86" spans="1:11" ht="12.75" customHeight="1">
      <c r="A86" s="55" t="s">
        <v>45</v>
      </c>
      <c r="B86" s="48"/>
      <c r="C86" s="48"/>
      <c r="D86" s="48"/>
      <c r="E86" s="72">
        <f>E85*1.609344</f>
        <v>19498.57653744</v>
      </c>
      <c r="F86" s="72"/>
      <c r="G86" s="73" t="s">
        <v>46</v>
      </c>
      <c r="H86" s="48"/>
      <c r="I86" s="64" t="s">
        <v>64</v>
      </c>
      <c r="J86" s="53"/>
      <c r="K86" s="54"/>
    </row>
    <row r="87" spans="1:11">
      <c r="A87" s="89" t="s">
        <v>47</v>
      </c>
      <c r="B87" s="90"/>
      <c r="C87" s="90"/>
      <c r="D87" s="90"/>
      <c r="E87" s="90"/>
      <c r="F87" s="90"/>
      <c r="G87" s="90"/>
      <c r="H87" s="90"/>
      <c r="I87" s="90"/>
      <c r="J87" s="90"/>
      <c r="K87" s="91"/>
    </row>
    <row r="88" spans="1:11">
      <c r="A88" s="129" t="s">
        <v>48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1"/>
    </row>
    <row r="89" spans="1:11" ht="11.25" customHeight="1">
      <c r="A89" s="34"/>
      <c r="B89" s="48"/>
      <c r="C89" s="48"/>
      <c r="D89" s="48"/>
      <c r="E89" s="48"/>
      <c r="F89" s="48"/>
      <c r="G89" s="48"/>
      <c r="H89" s="48"/>
      <c r="I89" s="48"/>
      <c r="J89" s="48"/>
      <c r="K89" s="33"/>
    </row>
    <row r="90" spans="1:11">
      <c r="A90" s="116" t="s">
        <v>49</v>
      </c>
      <c r="B90" s="32"/>
      <c r="C90" s="32"/>
      <c r="D90" s="32"/>
      <c r="E90" s="32"/>
      <c r="F90" s="32"/>
      <c r="G90" s="32"/>
      <c r="H90" s="32"/>
      <c r="I90" s="32"/>
      <c r="J90" s="32"/>
      <c r="K90" s="34"/>
    </row>
    <row r="91" spans="1:11" ht="11.25" customHeight="1">
      <c r="A91" s="34"/>
      <c r="B91" s="48"/>
      <c r="C91" s="48"/>
      <c r="D91" s="48"/>
      <c r="E91" s="48"/>
      <c r="F91" s="48"/>
      <c r="G91" s="48"/>
      <c r="H91" s="48"/>
      <c r="I91" s="48"/>
      <c r="J91" s="48"/>
      <c r="K91" s="33"/>
    </row>
    <row r="92" spans="1:11">
      <c r="A92" s="9"/>
      <c r="B92" s="47" t="s">
        <v>33</v>
      </c>
      <c r="C92" s="117"/>
      <c r="D92" s="47" t="s">
        <v>34</v>
      </c>
      <c r="E92" s="47"/>
      <c r="F92" s="47" t="s">
        <v>35</v>
      </c>
      <c r="G92" s="117"/>
      <c r="H92" s="118" t="s">
        <v>50</v>
      </c>
      <c r="I92" s="117"/>
      <c r="J92" s="117"/>
      <c r="K92" s="117"/>
    </row>
    <row r="93" spans="1:11">
      <c r="A93" s="107" t="s">
        <v>37</v>
      </c>
      <c r="B93" s="127">
        <v>98600</v>
      </c>
      <c r="C93" s="127"/>
      <c r="D93" s="127">
        <v>4652</v>
      </c>
      <c r="E93" s="128"/>
      <c r="F93" s="114">
        <v>6052</v>
      </c>
      <c r="G93" s="110"/>
      <c r="H93" s="115"/>
      <c r="I93" s="119"/>
      <c r="J93" s="119"/>
      <c r="K93" s="79"/>
    </row>
    <row r="94" spans="1:11">
      <c r="A94" s="108"/>
      <c r="B94" s="127"/>
      <c r="C94" s="127"/>
      <c r="D94" s="128"/>
      <c r="E94" s="128"/>
      <c r="F94" s="111"/>
      <c r="G94" s="112"/>
      <c r="H94" s="80"/>
      <c r="I94" s="120"/>
      <c r="J94" s="120"/>
      <c r="K94" s="81"/>
    </row>
    <row r="95" spans="1:11">
      <c r="A95" s="107" t="s">
        <v>38</v>
      </c>
      <c r="B95" s="114">
        <v>4600</v>
      </c>
      <c r="C95" s="121"/>
      <c r="D95" s="114">
        <v>10652</v>
      </c>
      <c r="E95" s="110"/>
      <c r="F95" s="114">
        <v>6051</v>
      </c>
      <c r="G95" s="110"/>
      <c r="H95" s="78" t="s">
        <v>39</v>
      </c>
      <c r="I95" s="79"/>
      <c r="J95" s="109">
        <f>(F93+F95+F97+F99)/4</f>
        <v>6051.625</v>
      </c>
      <c r="K95" s="110"/>
    </row>
    <row r="96" spans="1:11">
      <c r="A96" s="108"/>
      <c r="B96" s="122"/>
      <c r="C96" s="123"/>
      <c r="D96" s="111"/>
      <c r="E96" s="112"/>
      <c r="F96" s="111"/>
      <c r="G96" s="112"/>
      <c r="H96" s="80"/>
      <c r="I96" s="81"/>
      <c r="J96" s="111"/>
      <c r="K96" s="112"/>
    </row>
    <row r="97" spans="1:11">
      <c r="A97" s="107" t="s">
        <v>40</v>
      </c>
      <c r="B97" s="109">
        <v>10600</v>
      </c>
      <c r="C97" s="110"/>
      <c r="D97" s="109">
        <v>16651.5</v>
      </c>
      <c r="E97" s="110"/>
      <c r="F97" s="113">
        <v>6051.5</v>
      </c>
      <c r="G97" s="110"/>
      <c r="H97" s="115" t="s">
        <v>41</v>
      </c>
      <c r="I97" s="79"/>
      <c r="J97" s="74" t="s">
        <v>122</v>
      </c>
      <c r="K97" s="75"/>
    </row>
    <row r="98" spans="1:11">
      <c r="A98" s="108"/>
      <c r="B98" s="111"/>
      <c r="C98" s="112"/>
      <c r="D98" s="111"/>
      <c r="E98" s="112"/>
      <c r="F98" s="111"/>
      <c r="G98" s="112"/>
      <c r="H98" s="80"/>
      <c r="I98" s="81"/>
      <c r="J98" s="76"/>
      <c r="K98" s="77"/>
    </row>
    <row r="99" spans="1:11">
      <c r="A99" s="107" t="s">
        <v>42</v>
      </c>
      <c r="B99" s="109">
        <v>16600</v>
      </c>
      <c r="C99" s="110"/>
      <c r="D99" s="109">
        <v>22652</v>
      </c>
      <c r="E99" s="110"/>
      <c r="F99" s="113">
        <v>6052</v>
      </c>
      <c r="G99" s="110"/>
      <c r="H99" s="78" t="s">
        <v>43</v>
      </c>
      <c r="I99" s="79"/>
      <c r="J99" s="109" t="s">
        <v>123</v>
      </c>
      <c r="K99" s="110"/>
    </row>
    <row r="100" spans="1:11">
      <c r="A100" s="108"/>
      <c r="B100" s="111"/>
      <c r="C100" s="112"/>
      <c r="D100" s="111"/>
      <c r="E100" s="112"/>
      <c r="F100" s="111"/>
      <c r="G100" s="112"/>
      <c r="H100" s="80"/>
      <c r="I100" s="81"/>
      <c r="J100" s="111"/>
      <c r="K100" s="112"/>
    </row>
    <row r="101" spans="1:11" ht="11.25" customHeight="1">
      <c r="A101" s="34"/>
      <c r="B101" s="48"/>
      <c r="C101" s="48"/>
      <c r="D101" s="48"/>
      <c r="E101" s="48"/>
      <c r="F101" s="48"/>
      <c r="G101" s="48"/>
      <c r="H101" s="48"/>
      <c r="I101" s="48"/>
      <c r="J101" s="48"/>
      <c r="K101" s="33"/>
    </row>
    <row r="102" spans="1:11">
      <c r="A102" s="99" t="s">
        <v>51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1"/>
    </row>
    <row r="103" spans="1:11" ht="15.75" customHeight="1">
      <c r="A103" s="102"/>
      <c r="B103" s="103"/>
      <c r="C103" s="103"/>
      <c r="D103" s="103"/>
      <c r="E103" s="103"/>
      <c r="F103" s="103"/>
      <c r="G103" s="103"/>
      <c r="H103" s="103"/>
      <c r="I103" s="103"/>
      <c r="J103" s="103"/>
      <c r="K103" s="104"/>
    </row>
    <row r="104" spans="1:11">
      <c r="A104" s="55" t="s">
        <v>52</v>
      </c>
      <c r="B104" s="48"/>
      <c r="C104" s="48"/>
      <c r="D104" s="48"/>
      <c r="E104" s="72">
        <f>(SUM(F93:G100)/4)/I65*1.001</f>
        <v>12115.353249999998</v>
      </c>
      <c r="F104" s="72"/>
      <c r="G104" s="73" t="s">
        <v>53</v>
      </c>
      <c r="H104" s="48"/>
      <c r="I104" s="64" t="s">
        <v>63</v>
      </c>
      <c r="J104" s="53"/>
      <c r="K104" s="54"/>
    </row>
    <row r="105" spans="1:11" ht="12.75" customHeight="1">
      <c r="A105" s="55" t="s">
        <v>52</v>
      </c>
      <c r="B105" s="48"/>
      <c r="C105" s="48"/>
      <c r="D105" s="48"/>
      <c r="E105" s="72">
        <f>E104*1.609344</f>
        <v>19497.771060767998</v>
      </c>
      <c r="F105" s="72"/>
      <c r="G105" s="73" t="s">
        <v>53</v>
      </c>
      <c r="H105" s="48"/>
      <c r="I105" s="64" t="s">
        <v>64</v>
      </c>
      <c r="J105" s="53"/>
      <c r="K105" s="54"/>
    </row>
    <row r="106" spans="1:11">
      <c r="A106" s="106" t="s"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4"/>
    </row>
    <row r="107" spans="1:11" ht="11.25" customHeight="1">
      <c r="A107" s="59" t="s"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1:11">
      <c r="A108" s="55" t="s">
        <v>56</v>
      </c>
      <c r="B108" s="48"/>
      <c r="C108" s="48"/>
      <c r="D108" s="48"/>
      <c r="E108" s="72">
        <v>12116</v>
      </c>
      <c r="F108" s="72"/>
      <c r="G108" s="73" t="s">
        <v>53</v>
      </c>
      <c r="H108" s="48"/>
      <c r="I108" s="67" t="s">
        <v>63</v>
      </c>
      <c r="J108" s="67"/>
      <c r="K108" s="67"/>
    </row>
    <row r="109" spans="1:11" ht="11.25" customHeight="1">
      <c r="A109" s="96" t="s">
        <v>57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</row>
    <row r="110" spans="1:11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</row>
    <row r="111" spans="1:11" ht="11.25" customHeight="1">
      <c r="A111" s="95"/>
      <c r="B111" s="71"/>
      <c r="C111" s="71"/>
      <c r="D111" s="71"/>
      <c r="E111" s="71"/>
      <c r="F111" s="71"/>
      <c r="G111" s="71"/>
      <c r="H111" s="71"/>
      <c r="I111" s="71"/>
      <c r="J111" s="71"/>
      <c r="K111" s="71"/>
    </row>
    <row r="112" spans="1:11">
      <c r="A112" s="89" t="s">
        <v>58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1"/>
    </row>
    <row r="113" spans="1:11" ht="48.75" customHeight="1">
      <c r="A113" s="92" t="s">
        <v>59</v>
      </c>
      <c r="B113" s="93"/>
      <c r="C113" s="93"/>
      <c r="D113" s="93"/>
      <c r="E113" s="93"/>
      <c r="F113" s="93"/>
      <c r="G113" s="93"/>
      <c r="H113" s="93"/>
      <c r="I113" s="93"/>
      <c r="J113" s="93"/>
      <c r="K113" s="94"/>
    </row>
    <row r="114" spans="1:11">
      <c r="A114" s="82" t="s">
        <v>60</v>
      </c>
      <c r="B114" s="83"/>
      <c r="C114" s="83"/>
      <c r="D114" s="83"/>
      <c r="E114" s="83"/>
      <c r="F114" s="83"/>
      <c r="G114" s="82" t="s">
        <v>61</v>
      </c>
      <c r="H114" s="83"/>
      <c r="I114" s="86">
        <f>J51</f>
        <v>42545</v>
      </c>
      <c r="J114" s="86"/>
      <c r="K114" s="86"/>
    </row>
    <row r="115" spans="1:11">
      <c r="A115" s="84"/>
      <c r="B115" s="84"/>
      <c r="C115" s="84"/>
      <c r="D115" s="84"/>
      <c r="E115" s="84"/>
      <c r="F115" s="84"/>
      <c r="G115" s="84"/>
      <c r="H115" s="84"/>
      <c r="I115" s="87"/>
      <c r="J115" s="87"/>
      <c r="K115" s="87"/>
    </row>
    <row r="116" spans="1:11">
      <c r="A116" s="84"/>
      <c r="B116" s="84"/>
      <c r="C116" s="84"/>
      <c r="D116" s="84"/>
      <c r="E116" s="84"/>
      <c r="F116" s="84"/>
      <c r="G116" s="84"/>
      <c r="H116" s="84"/>
      <c r="I116" s="87"/>
      <c r="J116" s="87"/>
      <c r="K116" s="87"/>
    </row>
    <row r="117" spans="1:11">
      <c r="A117" s="85"/>
      <c r="B117" s="85"/>
      <c r="C117" s="85"/>
      <c r="D117" s="85"/>
      <c r="E117" s="85"/>
      <c r="F117" s="85"/>
      <c r="G117" s="85"/>
      <c r="H117" s="85"/>
      <c r="I117" s="88"/>
      <c r="J117" s="88"/>
      <c r="K117" s="88"/>
    </row>
    <row r="120" spans="1:11" ht="22.25">
      <c r="A120" s="105" t="s">
        <v>84</v>
      </c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</row>
    <row r="121" spans="1:11" ht="15.1">
      <c r="A121" s="98" t="s">
        <v>65</v>
      </c>
      <c r="B121" s="98"/>
      <c r="C121" s="98"/>
      <c r="D121" s="98"/>
      <c r="E121" s="98"/>
      <c r="F121" s="98"/>
      <c r="G121" s="98"/>
      <c r="H121" s="98"/>
      <c r="I121" s="98"/>
      <c r="J121" s="98"/>
      <c r="K121" s="98"/>
    </row>
    <row r="125" spans="1:11">
      <c r="A125" s="57" t="s">
        <v>74</v>
      </c>
      <c r="B125" s="32"/>
      <c r="C125" s="64" t="str">
        <f>G9</f>
        <v>Top of the Wolds 10K Challenge</v>
      </c>
      <c r="D125" s="53"/>
      <c r="E125" s="53"/>
      <c r="F125" s="53"/>
      <c r="G125" s="53"/>
      <c r="H125" s="53"/>
      <c r="I125" s="54"/>
      <c r="J125" s="65"/>
      <c r="K125" s="66"/>
    </row>
    <row r="126" spans="1:11" ht="7.55" customHeight="1">
      <c r="A126" s="46"/>
      <c r="B126" s="46"/>
      <c r="C126" s="46"/>
      <c r="D126" s="46"/>
      <c r="E126" s="32"/>
      <c r="F126" s="32"/>
      <c r="G126" s="32"/>
      <c r="H126" s="32"/>
      <c r="I126" s="32"/>
      <c r="J126" s="71"/>
      <c r="K126" s="71"/>
    </row>
    <row r="127" spans="1:11" ht="13.2">
      <c r="A127" s="55" t="s">
        <v>73</v>
      </c>
      <c r="B127" s="55"/>
      <c r="C127" s="70"/>
      <c r="D127" s="70"/>
      <c r="E127" s="67" t="str">
        <f>I15</f>
        <v>Ken Kaiser</v>
      </c>
      <c r="F127" s="67"/>
      <c r="G127" s="67"/>
      <c r="H127" s="55" t="s">
        <v>66</v>
      </c>
      <c r="I127" s="55"/>
      <c r="J127" s="68">
        <f>J51</f>
        <v>42545</v>
      </c>
      <c r="K127" s="69"/>
    </row>
    <row r="128" spans="1:11" ht="7.55" customHeight="1">
      <c r="A128" s="46"/>
      <c r="B128" s="46"/>
      <c r="C128" s="46"/>
      <c r="D128" s="46"/>
      <c r="E128" s="32"/>
      <c r="F128" s="32"/>
      <c r="G128" s="32"/>
      <c r="H128" s="32"/>
      <c r="I128" s="32"/>
      <c r="J128" s="32"/>
      <c r="K128" s="32"/>
    </row>
    <row r="129" spans="1:11" ht="13.2">
      <c r="A129" s="57" t="s">
        <v>67</v>
      </c>
      <c r="B129" s="60"/>
      <c r="C129" s="62">
        <v>2.2999999999999998</v>
      </c>
      <c r="D129" s="63"/>
      <c r="E129" s="64" t="s">
        <v>101</v>
      </c>
      <c r="F129" s="54"/>
      <c r="G129" s="57" t="s">
        <v>68</v>
      </c>
      <c r="H129" s="61"/>
      <c r="I129" s="21">
        <v>16</v>
      </c>
      <c r="J129" s="22" t="s">
        <v>76</v>
      </c>
      <c r="K129" s="1"/>
    </row>
    <row r="130" spans="1:11" ht="7.55" customHeight="1">
      <c r="A130" s="46"/>
      <c r="B130" s="46"/>
      <c r="C130" s="46"/>
      <c r="D130" s="46"/>
      <c r="E130" s="32"/>
      <c r="F130" s="32"/>
      <c r="G130" s="32"/>
      <c r="H130" s="32"/>
      <c r="I130" s="32"/>
      <c r="J130" s="32"/>
      <c r="K130" s="32"/>
    </row>
    <row r="131" spans="1:11" ht="13.2">
      <c r="A131" s="57" t="s">
        <v>69</v>
      </c>
      <c r="B131" s="60"/>
      <c r="C131" s="62">
        <v>4.3</v>
      </c>
      <c r="D131" s="63"/>
      <c r="E131" s="64" t="s">
        <v>101</v>
      </c>
      <c r="F131" s="54"/>
      <c r="G131" s="57" t="s">
        <v>70</v>
      </c>
      <c r="H131" s="61"/>
      <c r="I131" s="21">
        <v>15</v>
      </c>
      <c r="J131" s="22" t="s">
        <v>76</v>
      </c>
      <c r="K131" s="1"/>
    </row>
    <row r="132" spans="1:11" ht="7.55" customHeight="1">
      <c r="A132" s="46"/>
      <c r="B132" s="46"/>
      <c r="C132" s="46"/>
      <c r="D132" s="46"/>
      <c r="E132" s="32"/>
      <c r="F132" s="32"/>
      <c r="G132" s="32"/>
      <c r="H132" s="32"/>
      <c r="I132" s="32"/>
      <c r="J132" s="32"/>
      <c r="K132" s="32"/>
    </row>
    <row r="133" spans="1:11" ht="13.2">
      <c r="A133" s="55" t="s">
        <v>71</v>
      </c>
      <c r="B133" s="56"/>
      <c r="C133" s="56"/>
      <c r="D133" s="23">
        <v>12116</v>
      </c>
      <c r="E133" s="2" t="s">
        <v>75</v>
      </c>
      <c r="F133" s="24" t="s">
        <v>63</v>
      </c>
      <c r="G133" s="57" t="s">
        <v>72</v>
      </c>
      <c r="H133" s="58"/>
      <c r="I133" s="58"/>
      <c r="J133" s="59"/>
      <c r="K133" s="60"/>
    </row>
    <row r="134" spans="1:11" ht="6.8" customHeight="1">
      <c r="A134" s="15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27.75" customHeight="1">
      <c r="A135" s="46" t="s">
        <v>102</v>
      </c>
      <c r="B135" s="46"/>
      <c r="C135" s="46"/>
      <c r="D135" s="46"/>
      <c r="E135" s="32"/>
      <c r="F135" s="32"/>
      <c r="G135" s="32"/>
      <c r="H135" s="32"/>
      <c r="I135" s="32"/>
      <c r="J135" s="32"/>
      <c r="K135" s="32"/>
    </row>
    <row r="136" spans="1:11" ht="26.3" customHeight="1">
      <c r="A136" s="47" t="s">
        <v>77</v>
      </c>
      <c r="B136" s="48"/>
      <c r="C136" s="38" t="s">
        <v>79</v>
      </c>
      <c r="D136" s="41" t="s">
        <v>81</v>
      </c>
      <c r="E136" s="41"/>
      <c r="F136" s="38" t="s">
        <v>80</v>
      </c>
      <c r="G136" s="42" t="s">
        <v>78</v>
      </c>
      <c r="H136" s="43"/>
      <c r="I136" s="43"/>
      <c r="J136" s="43"/>
      <c r="K136" s="44"/>
    </row>
    <row r="137" spans="1:11" ht="64.5" customHeight="1">
      <c r="A137" s="47"/>
      <c r="B137" s="48"/>
      <c r="C137" s="40"/>
      <c r="D137" s="39"/>
      <c r="E137" s="39"/>
      <c r="F137" s="39"/>
      <c r="G137" s="35" t="s">
        <v>103</v>
      </c>
      <c r="H137" s="36"/>
      <c r="I137" s="36"/>
      <c r="J137" s="36"/>
      <c r="K137" s="37"/>
    </row>
    <row r="138" spans="1:11" ht="37.049999999999997" customHeight="1">
      <c r="A138" s="30" t="s">
        <v>12</v>
      </c>
      <c r="B138" s="45"/>
      <c r="C138" s="27">
        <v>67000</v>
      </c>
      <c r="D138" s="30">
        <v>0</v>
      </c>
      <c r="E138" s="45"/>
      <c r="F138" s="28">
        <v>0</v>
      </c>
      <c r="G138" s="30" t="s">
        <v>104</v>
      </c>
      <c r="H138" s="239"/>
      <c r="I138" s="239"/>
      <c r="J138" s="239"/>
      <c r="K138" s="45"/>
    </row>
    <row r="139" spans="1:11" ht="37.049999999999997" customHeight="1">
      <c r="A139" s="30" t="s">
        <v>105</v>
      </c>
      <c r="B139" s="45"/>
      <c r="C139" s="27">
        <v>79116</v>
      </c>
      <c r="D139" s="30">
        <f t="shared" ref="D139:D148" si="0">IF(C139&gt;C138,C139-C138,100000+C139-C138)</f>
        <v>12116</v>
      </c>
      <c r="E139" s="45"/>
      <c r="F139" s="28">
        <f t="shared" ref="F139:F148" si="1">F138+D139</f>
        <v>12116</v>
      </c>
      <c r="G139" s="30" t="s">
        <v>125</v>
      </c>
      <c r="H139" s="239"/>
      <c r="I139" s="239"/>
      <c r="J139" s="239"/>
      <c r="K139" s="45"/>
    </row>
    <row r="140" spans="1:11" ht="37.049999999999997" customHeight="1">
      <c r="A140" s="30" t="s">
        <v>106</v>
      </c>
      <c r="B140" s="45"/>
      <c r="C140" s="27">
        <v>91232</v>
      </c>
      <c r="D140" s="30">
        <f t="shared" si="0"/>
        <v>12116</v>
      </c>
      <c r="E140" s="45"/>
      <c r="F140" s="28">
        <f t="shared" si="1"/>
        <v>24232</v>
      </c>
      <c r="G140" s="30" t="s">
        <v>126</v>
      </c>
      <c r="H140" s="239"/>
      <c r="I140" s="239"/>
      <c r="J140" s="239"/>
      <c r="K140" s="45"/>
    </row>
    <row r="141" spans="1:11" ht="37.049999999999997" customHeight="1">
      <c r="A141" s="30" t="s">
        <v>107</v>
      </c>
      <c r="B141" s="45"/>
      <c r="C141" s="27">
        <v>3348</v>
      </c>
      <c r="D141" s="30">
        <f t="shared" si="0"/>
        <v>12116</v>
      </c>
      <c r="E141" s="45"/>
      <c r="F141" s="28">
        <f t="shared" si="1"/>
        <v>36348</v>
      </c>
      <c r="G141" s="30" t="s">
        <v>131</v>
      </c>
      <c r="H141" s="239"/>
      <c r="I141" s="239"/>
      <c r="J141" s="239"/>
      <c r="K141" s="45"/>
    </row>
    <row r="142" spans="1:11" ht="37.049999999999997" customHeight="1">
      <c r="A142" s="30" t="s">
        <v>108</v>
      </c>
      <c r="B142" s="45"/>
      <c r="C142" s="27">
        <v>15464</v>
      </c>
      <c r="D142" s="30">
        <f t="shared" si="0"/>
        <v>12116</v>
      </c>
      <c r="E142" s="45"/>
      <c r="F142" s="28">
        <f t="shared" si="1"/>
        <v>48464</v>
      </c>
      <c r="G142" s="30" t="s">
        <v>127</v>
      </c>
      <c r="H142" s="239"/>
      <c r="I142" s="239"/>
      <c r="J142" s="239"/>
      <c r="K142" s="45"/>
    </row>
    <row r="143" spans="1:11" ht="37.049999999999997" customHeight="1">
      <c r="A143" s="30" t="s">
        <v>109</v>
      </c>
      <c r="B143" s="45"/>
      <c r="C143" s="27">
        <v>27580</v>
      </c>
      <c r="D143" s="30">
        <f t="shared" si="0"/>
        <v>12116</v>
      </c>
      <c r="E143" s="45"/>
      <c r="F143" s="28">
        <f t="shared" si="1"/>
        <v>60580</v>
      </c>
      <c r="G143" s="30" t="s">
        <v>132</v>
      </c>
      <c r="H143" s="239"/>
      <c r="I143" s="239"/>
      <c r="J143" s="239"/>
      <c r="K143" s="45"/>
    </row>
    <row r="144" spans="1:11" ht="37.049999999999997" customHeight="1">
      <c r="A144" s="30" t="s">
        <v>110</v>
      </c>
      <c r="B144" s="45"/>
      <c r="C144" s="27">
        <v>39696</v>
      </c>
      <c r="D144" s="30">
        <f t="shared" si="0"/>
        <v>12116</v>
      </c>
      <c r="E144" s="45"/>
      <c r="F144" s="28">
        <f t="shared" si="1"/>
        <v>72696</v>
      </c>
      <c r="G144" s="30" t="s">
        <v>128</v>
      </c>
      <c r="H144" s="239"/>
      <c r="I144" s="239"/>
      <c r="J144" s="239"/>
      <c r="K144" s="45"/>
    </row>
    <row r="145" spans="1:11" ht="37.049999999999997" customHeight="1">
      <c r="A145" s="30" t="s">
        <v>111</v>
      </c>
      <c r="B145" s="45"/>
      <c r="C145" s="27">
        <v>51812</v>
      </c>
      <c r="D145" s="30">
        <f t="shared" si="0"/>
        <v>12116</v>
      </c>
      <c r="E145" s="45"/>
      <c r="F145" s="28">
        <f t="shared" si="1"/>
        <v>84812</v>
      </c>
      <c r="G145" s="30" t="s">
        <v>129</v>
      </c>
      <c r="H145" s="239"/>
      <c r="I145" s="239"/>
      <c r="J145" s="239"/>
      <c r="K145" s="45"/>
    </row>
    <row r="146" spans="1:11" ht="37.049999999999997" customHeight="1">
      <c r="A146" s="30" t="s">
        <v>112</v>
      </c>
      <c r="B146" s="45"/>
      <c r="C146" s="27">
        <v>63928</v>
      </c>
      <c r="D146" s="30">
        <f t="shared" si="0"/>
        <v>12116</v>
      </c>
      <c r="E146" s="45"/>
      <c r="F146" s="28">
        <f t="shared" si="1"/>
        <v>96928</v>
      </c>
      <c r="G146" s="30" t="s">
        <v>130</v>
      </c>
      <c r="H146" s="239"/>
      <c r="I146" s="239"/>
      <c r="J146" s="239"/>
      <c r="K146" s="45"/>
    </row>
    <row r="147" spans="1:11" ht="37.049999999999997" customHeight="1">
      <c r="A147" s="30" t="s">
        <v>113</v>
      </c>
      <c r="B147" s="45"/>
      <c r="C147" s="27">
        <v>76044</v>
      </c>
      <c r="D147" s="30">
        <f t="shared" si="0"/>
        <v>12116</v>
      </c>
      <c r="E147" s="45"/>
      <c r="F147" s="28">
        <f t="shared" si="1"/>
        <v>109044</v>
      </c>
      <c r="G147" s="30" t="s">
        <v>124</v>
      </c>
      <c r="H147" s="239"/>
      <c r="I147" s="239"/>
      <c r="J147" s="239"/>
      <c r="K147" s="45"/>
    </row>
    <row r="148" spans="1:11" ht="37.049999999999997" customHeight="1">
      <c r="A148" s="30" t="s">
        <v>114</v>
      </c>
      <c r="B148" s="45"/>
      <c r="C148" s="27">
        <v>88160</v>
      </c>
      <c r="D148" s="30">
        <f t="shared" si="0"/>
        <v>12116</v>
      </c>
      <c r="E148" s="45"/>
      <c r="F148" s="28">
        <f t="shared" si="1"/>
        <v>121160</v>
      </c>
      <c r="G148" s="30" t="s">
        <v>104</v>
      </c>
      <c r="H148" s="239"/>
      <c r="I148" s="239"/>
      <c r="J148" s="239"/>
      <c r="K148" s="45"/>
    </row>
    <row r="149" spans="1:11" ht="1.05" customHeight="1">
      <c r="A149" s="30"/>
      <c r="B149" s="45"/>
      <c r="C149" s="27"/>
      <c r="D149" s="30"/>
      <c r="E149" s="45"/>
      <c r="F149" s="28"/>
      <c r="G149" s="30"/>
      <c r="H149" s="239"/>
      <c r="I149" s="239"/>
      <c r="J149" s="239"/>
      <c r="K149" s="45"/>
    </row>
    <row r="150" spans="1:11" ht="1.05" customHeight="1">
      <c r="A150" s="30"/>
      <c r="B150" s="45"/>
      <c r="C150" s="27"/>
      <c r="D150" s="30"/>
      <c r="E150" s="45"/>
      <c r="F150" s="28"/>
      <c r="G150" s="30"/>
      <c r="H150" s="239"/>
      <c r="I150" s="239"/>
      <c r="J150" s="239"/>
      <c r="K150" s="45"/>
    </row>
    <row r="151" spans="1:11" ht="1.05" customHeight="1">
      <c r="A151" s="30"/>
      <c r="B151" s="45"/>
      <c r="C151" s="27"/>
      <c r="D151" s="30"/>
      <c r="E151" s="45"/>
      <c r="F151" s="28"/>
      <c r="G151" s="30"/>
      <c r="H151" s="239"/>
      <c r="I151" s="239"/>
      <c r="J151" s="239"/>
      <c r="K151" s="45"/>
    </row>
    <row r="152" spans="1:11" ht="1.05" customHeight="1">
      <c r="A152" s="30"/>
      <c r="B152" s="45"/>
      <c r="C152" s="27"/>
      <c r="D152" s="30"/>
      <c r="E152" s="45"/>
      <c r="F152" s="28"/>
      <c r="G152" s="30"/>
      <c r="H152" s="239"/>
      <c r="I152" s="239"/>
      <c r="J152" s="239"/>
      <c r="K152" s="45"/>
    </row>
    <row r="153" spans="1:11" ht="1.05" customHeight="1">
      <c r="A153" s="30"/>
      <c r="B153" s="45"/>
      <c r="C153" s="27"/>
      <c r="D153" s="30"/>
      <c r="E153" s="45"/>
      <c r="F153" s="28"/>
      <c r="G153" s="30"/>
      <c r="H153" s="239"/>
      <c r="I153" s="239"/>
      <c r="J153" s="239"/>
      <c r="K153" s="45"/>
    </row>
    <row r="154" spans="1:11" ht="1.05" customHeight="1">
      <c r="A154" s="30"/>
      <c r="B154" s="45"/>
      <c r="C154" s="27"/>
      <c r="D154" s="30"/>
      <c r="E154" s="45"/>
      <c r="F154" s="28"/>
      <c r="G154" s="30"/>
      <c r="H154" s="239"/>
      <c r="I154" s="239"/>
      <c r="J154" s="239"/>
      <c r="K154" s="45"/>
    </row>
    <row r="155" spans="1:11" ht="1.05" customHeight="1">
      <c r="A155" s="30"/>
      <c r="B155" s="31"/>
      <c r="C155" s="27"/>
      <c r="D155" s="30"/>
      <c r="E155" s="31"/>
      <c r="F155" s="28"/>
      <c r="G155" s="25"/>
      <c r="H155" s="29"/>
      <c r="I155" s="29"/>
      <c r="J155" s="29"/>
      <c r="K155" s="26"/>
    </row>
    <row r="156" spans="1:11" ht="1.05" customHeight="1">
      <c r="A156" s="30"/>
      <c r="B156" s="31"/>
      <c r="C156" s="27"/>
      <c r="D156" s="30"/>
      <c r="E156" s="31"/>
      <c r="F156" s="28"/>
      <c r="G156" s="25"/>
      <c r="H156" s="29"/>
      <c r="I156" s="29"/>
      <c r="J156" s="29"/>
      <c r="K156" s="26"/>
    </row>
    <row r="157" spans="1:11" ht="1.05" customHeight="1">
      <c r="A157" s="30"/>
      <c r="B157" s="31"/>
      <c r="C157" s="27"/>
      <c r="D157" s="30"/>
      <c r="E157" s="31"/>
      <c r="F157" s="28"/>
      <c r="G157" s="25"/>
      <c r="H157" s="29"/>
      <c r="I157" s="29"/>
      <c r="J157" s="29"/>
      <c r="K157" s="26"/>
    </row>
    <row r="158" spans="1:11" ht="1.05" customHeight="1">
      <c r="A158" s="30"/>
      <c r="B158" s="31"/>
      <c r="C158" s="27"/>
      <c r="D158" s="30"/>
      <c r="E158" s="31"/>
      <c r="F158" s="28"/>
      <c r="G158" s="25"/>
      <c r="H158" s="29"/>
      <c r="I158" s="29"/>
      <c r="J158" s="29"/>
      <c r="K158" s="26"/>
    </row>
    <row r="159" spans="1:11" ht="1.05" customHeight="1">
      <c r="A159" s="30"/>
      <c r="B159" s="31"/>
      <c r="C159" s="27"/>
      <c r="D159" s="30"/>
      <c r="E159" s="31"/>
      <c r="F159" s="28"/>
      <c r="G159" s="25"/>
      <c r="H159" s="29"/>
      <c r="I159" s="29"/>
      <c r="J159" s="29"/>
      <c r="K159" s="26"/>
    </row>
    <row r="160" spans="1:11" ht="1.05" customHeight="1">
      <c r="A160" s="30"/>
      <c r="B160" s="31"/>
      <c r="C160" s="27"/>
      <c r="D160" s="30"/>
      <c r="E160" s="31"/>
      <c r="F160" s="28"/>
      <c r="G160" s="25"/>
      <c r="H160" s="29"/>
      <c r="I160" s="29"/>
      <c r="J160" s="29"/>
      <c r="K160" s="26"/>
    </row>
    <row r="161" spans="1:11" ht="1.05" customHeight="1">
      <c r="A161" s="30"/>
      <c r="B161" s="31"/>
      <c r="C161" s="27"/>
      <c r="D161" s="30"/>
      <c r="E161" s="31"/>
      <c r="F161" s="28"/>
      <c r="G161" s="25"/>
      <c r="H161" s="29"/>
      <c r="I161" s="29"/>
      <c r="J161" s="29"/>
      <c r="K161" s="26"/>
    </row>
    <row r="162" spans="1:11" ht="1.05" customHeight="1">
      <c r="A162" s="30"/>
      <c r="B162" s="31"/>
      <c r="C162" s="27"/>
      <c r="D162" s="30"/>
      <c r="E162" s="31"/>
      <c r="F162" s="28"/>
      <c r="G162" s="25"/>
      <c r="H162" s="29"/>
      <c r="I162" s="29"/>
      <c r="J162" s="29"/>
      <c r="K162" s="26"/>
    </row>
    <row r="163" spans="1:11" ht="1.05" customHeight="1">
      <c r="A163" s="30"/>
      <c r="B163" s="31"/>
      <c r="C163" s="27"/>
      <c r="D163" s="30"/>
      <c r="E163" s="31"/>
      <c r="F163" s="28"/>
      <c r="G163" s="25"/>
      <c r="H163" s="29"/>
      <c r="I163" s="29"/>
      <c r="J163" s="29"/>
      <c r="K163" s="26"/>
    </row>
    <row r="164" spans="1:11" ht="1.05" customHeight="1">
      <c r="A164" s="30"/>
      <c r="B164" s="31"/>
      <c r="C164" s="27"/>
      <c r="D164" s="30"/>
      <c r="E164" s="31"/>
      <c r="F164" s="28"/>
      <c r="G164" s="25"/>
      <c r="H164" s="29"/>
      <c r="I164" s="29"/>
      <c r="J164" s="29"/>
      <c r="K164" s="26"/>
    </row>
    <row r="165" spans="1:11" ht="1.05" customHeight="1">
      <c r="A165" s="30"/>
      <c r="B165" s="45"/>
      <c r="C165" s="27"/>
      <c r="D165" s="30"/>
      <c r="E165" s="45"/>
      <c r="F165" s="28"/>
      <c r="G165" s="30"/>
      <c r="H165" s="239"/>
      <c r="I165" s="239"/>
      <c r="J165" s="239"/>
      <c r="K165" s="45"/>
    </row>
    <row r="166" spans="1:11" ht="14.2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</row>
    <row r="167" spans="1:11">
      <c r="A167" s="33" t="s">
        <v>82</v>
      </c>
      <c r="B167" s="32"/>
      <c r="C167" s="32"/>
      <c r="D167" s="49">
        <f>E108</f>
        <v>12116</v>
      </c>
      <c r="E167" s="50"/>
      <c r="F167" s="51" t="s">
        <v>83</v>
      </c>
      <c r="G167" s="52"/>
      <c r="H167" s="53" t="s">
        <v>63</v>
      </c>
      <c r="I167" s="53"/>
      <c r="J167" s="53"/>
      <c r="K167" s="54"/>
    </row>
    <row r="168" spans="1:11">
      <c r="A168" s="33"/>
      <c r="B168" s="32"/>
      <c r="C168" s="32"/>
      <c r="D168" s="32"/>
      <c r="E168" s="32"/>
      <c r="F168" s="32"/>
      <c r="G168" s="32"/>
      <c r="H168" s="32"/>
      <c r="I168" s="32"/>
      <c r="J168" s="32"/>
      <c r="K168" s="34"/>
    </row>
  </sheetData>
  <mergeCells count="284">
    <mergeCell ref="G152:K152"/>
    <mergeCell ref="F22:K22"/>
    <mergeCell ref="A22:B22"/>
    <mergeCell ref="A20:K21"/>
    <mergeCell ref="C22:D22"/>
    <mergeCell ref="A165:B165"/>
    <mergeCell ref="D165:E165"/>
    <mergeCell ref="G165:K165"/>
    <mergeCell ref="A154:B154"/>
    <mergeCell ref="D154:E154"/>
    <mergeCell ref="G154:K154"/>
    <mergeCell ref="A1:K1"/>
    <mergeCell ref="A2:K2"/>
    <mergeCell ref="A3:K3"/>
    <mergeCell ref="A4:K4"/>
    <mergeCell ref="A5:K5"/>
    <mergeCell ref="A6:K6"/>
    <mergeCell ref="G143:K143"/>
    <mergeCell ref="G144:K144"/>
    <mergeCell ref="G138:K138"/>
    <mergeCell ref="G139:K139"/>
    <mergeCell ref="D140:E140"/>
    <mergeCell ref="G140:K140"/>
    <mergeCell ref="D141:E141"/>
    <mergeCell ref="D142:E142"/>
    <mergeCell ref="D143:E143"/>
    <mergeCell ref="D144:E144"/>
    <mergeCell ref="G141:K141"/>
    <mergeCell ref="G142:K142"/>
    <mergeCell ref="A7:F7"/>
    <mergeCell ref="G7:K7"/>
    <mergeCell ref="I13:K13"/>
    <mergeCell ref="G13:H13"/>
    <mergeCell ref="A51:F53"/>
    <mergeCell ref="G51:H53"/>
    <mergeCell ref="A13:C13"/>
    <mergeCell ref="D13:F13"/>
    <mergeCell ref="A15:C15"/>
    <mergeCell ref="G15:H15"/>
    <mergeCell ref="A18:D18"/>
    <mergeCell ref="E18:K18"/>
    <mergeCell ref="F24:K24"/>
    <mergeCell ref="A24:E24"/>
    <mergeCell ref="I15:K15"/>
    <mergeCell ref="A8:K8"/>
    <mergeCell ref="A10:K10"/>
    <mergeCell ref="A12:K12"/>
    <mergeCell ref="G11:K11"/>
    <mergeCell ref="A9:F9"/>
    <mergeCell ref="G9:K9"/>
    <mergeCell ref="A11:F11"/>
    <mergeCell ref="A14:K14"/>
    <mergeCell ref="D15:F15"/>
    <mergeCell ref="A16:K16"/>
    <mergeCell ref="A27:K27"/>
    <mergeCell ref="A23:E23"/>
    <mergeCell ref="A26:H26"/>
    <mergeCell ref="I26:J26"/>
    <mergeCell ref="A45:F45"/>
    <mergeCell ref="A32:K36"/>
    <mergeCell ref="A42:K44"/>
    <mergeCell ref="A41:K41"/>
    <mergeCell ref="A38:K38"/>
    <mergeCell ref="A39:K39"/>
    <mergeCell ref="A40:K40"/>
    <mergeCell ref="A30:K30"/>
    <mergeCell ref="A31:K31"/>
    <mergeCell ref="A37:K37"/>
    <mergeCell ref="A17:F17"/>
    <mergeCell ref="G17:K17"/>
    <mergeCell ref="A19:F19"/>
    <mergeCell ref="G19:K19"/>
    <mergeCell ref="A28:K28"/>
    <mergeCell ref="A29:K29"/>
    <mergeCell ref="A46:K46"/>
    <mergeCell ref="A68:K68"/>
    <mergeCell ref="A65:C65"/>
    <mergeCell ref="D65:F65"/>
    <mergeCell ref="G65:H65"/>
    <mergeCell ref="I65:J65"/>
    <mergeCell ref="G67:H67"/>
    <mergeCell ref="A67:C67"/>
    <mergeCell ref="D67:F67"/>
    <mergeCell ref="I67:K67"/>
    <mergeCell ref="A62:K62"/>
    <mergeCell ref="A55:K55"/>
    <mergeCell ref="A57:K57"/>
    <mergeCell ref="A58:K58"/>
    <mergeCell ref="A54:K54"/>
    <mergeCell ref="A56:K56"/>
    <mergeCell ref="I51:I53"/>
    <mergeCell ref="J51:K53"/>
    <mergeCell ref="A61:K61"/>
    <mergeCell ref="A48:K50"/>
    <mergeCell ref="A47:K47"/>
    <mergeCell ref="D73:E73"/>
    <mergeCell ref="F73:G73"/>
    <mergeCell ref="B74:C75"/>
    <mergeCell ref="D74:E75"/>
    <mergeCell ref="F74:G75"/>
    <mergeCell ref="A74:A75"/>
    <mergeCell ref="H78:I79"/>
    <mergeCell ref="H69:K69"/>
    <mergeCell ref="A69:G69"/>
    <mergeCell ref="A71:K71"/>
    <mergeCell ref="A70:K70"/>
    <mergeCell ref="H73:K73"/>
    <mergeCell ref="H74:K75"/>
    <mergeCell ref="H76:I77"/>
    <mergeCell ref="J76:K77"/>
    <mergeCell ref="B73:C73"/>
    <mergeCell ref="A82:K82"/>
    <mergeCell ref="A80:A81"/>
    <mergeCell ref="B80:C81"/>
    <mergeCell ref="D80:E81"/>
    <mergeCell ref="F80:G81"/>
    <mergeCell ref="A89:K89"/>
    <mergeCell ref="J80:K81"/>
    <mergeCell ref="A76:A77"/>
    <mergeCell ref="B76:C77"/>
    <mergeCell ref="D76:E77"/>
    <mergeCell ref="F76:G77"/>
    <mergeCell ref="A78:A79"/>
    <mergeCell ref="B78:C79"/>
    <mergeCell ref="D78:E79"/>
    <mergeCell ref="F78:G79"/>
    <mergeCell ref="A83:K83"/>
    <mergeCell ref="A85:D85"/>
    <mergeCell ref="E85:F85"/>
    <mergeCell ref="G85:H85"/>
    <mergeCell ref="B93:C94"/>
    <mergeCell ref="D93:E94"/>
    <mergeCell ref="F93:G94"/>
    <mergeCell ref="A87:K87"/>
    <mergeCell ref="A88:K88"/>
    <mergeCell ref="A90:K90"/>
    <mergeCell ref="B92:C92"/>
    <mergeCell ref="D92:E92"/>
    <mergeCell ref="F92:G92"/>
    <mergeCell ref="H92:K92"/>
    <mergeCell ref="D97:E98"/>
    <mergeCell ref="F97:G98"/>
    <mergeCell ref="H93:K94"/>
    <mergeCell ref="A95:A96"/>
    <mergeCell ref="B95:C96"/>
    <mergeCell ref="A91:K91"/>
    <mergeCell ref="F99:G100"/>
    <mergeCell ref="H99:I100"/>
    <mergeCell ref="J99:K100"/>
    <mergeCell ref="D95:E96"/>
    <mergeCell ref="F95:G96"/>
    <mergeCell ref="H95:I96"/>
    <mergeCell ref="J95:K96"/>
    <mergeCell ref="A93:A94"/>
    <mergeCell ref="H97:I98"/>
    <mergeCell ref="J97:K98"/>
    <mergeCell ref="A97:A98"/>
    <mergeCell ref="B97:C98"/>
    <mergeCell ref="A114:F117"/>
    <mergeCell ref="I114:K117"/>
    <mergeCell ref="A112:K112"/>
    <mergeCell ref="A113:K113"/>
    <mergeCell ref="E108:F108"/>
    <mergeCell ref="I108:K108"/>
    <mergeCell ref="A111:K111"/>
    <mergeCell ref="A109:K110"/>
    <mergeCell ref="A121:K121"/>
    <mergeCell ref="A120:K120"/>
    <mergeCell ref="G108:H108"/>
    <mergeCell ref="A108:D108"/>
    <mergeCell ref="G114:H117"/>
    <mergeCell ref="A101:K101"/>
    <mergeCell ref="A107:K107"/>
    <mergeCell ref="A105:D105"/>
    <mergeCell ref="E105:F105"/>
    <mergeCell ref="G105:H105"/>
    <mergeCell ref="I104:K104"/>
    <mergeCell ref="I105:K105"/>
    <mergeCell ref="A72:K72"/>
    <mergeCell ref="A84:K84"/>
    <mergeCell ref="I85:K85"/>
    <mergeCell ref="A86:D86"/>
    <mergeCell ref="E86:F86"/>
    <mergeCell ref="G86:H86"/>
    <mergeCell ref="I86:K86"/>
    <mergeCell ref="J78:K79"/>
    <mergeCell ref="H80:I81"/>
    <mergeCell ref="A102:K103"/>
    <mergeCell ref="A104:D104"/>
    <mergeCell ref="E104:F104"/>
    <mergeCell ref="G104:H104"/>
    <mergeCell ref="A106:K106"/>
    <mergeCell ref="A99:A100"/>
    <mergeCell ref="B99:C100"/>
    <mergeCell ref="D99:E100"/>
    <mergeCell ref="A132:K132"/>
    <mergeCell ref="A133:C133"/>
    <mergeCell ref="G133:K133"/>
    <mergeCell ref="G131:H131"/>
    <mergeCell ref="A131:B131"/>
    <mergeCell ref="C131:D131"/>
    <mergeCell ref="E131:F131"/>
    <mergeCell ref="A130:K130"/>
    <mergeCell ref="C125:I125"/>
    <mergeCell ref="J125:K125"/>
    <mergeCell ref="G129:H129"/>
    <mergeCell ref="E127:G127"/>
    <mergeCell ref="A128:K128"/>
    <mergeCell ref="A129:B129"/>
    <mergeCell ref="C129:D129"/>
    <mergeCell ref="E129:F129"/>
    <mergeCell ref="J127:K127"/>
    <mergeCell ref="A127:D127"/>
    <mergeCell ref="A125:B125"/>
    <mergeCell ref="A126:K126"/>
    <mergeCell ref="H127:I127"/>
    <mergeCell ref="A135:K135"/>
    <mergeCell ref="A136:B137"/>
    <mergeCell ref="A167:C167"/>
    <mergeCell ref="D167:E167"/>
    <mergeCell ref="F167:G167"/>
    <mergeCell ref="H167:K167"/>
    <mergeCell ref="A138:B138"/>
    <mergeCell ref="A139:B139"/>
    <mergeCell ref="A140:B140"/>
    <mergeCell ref="A141:B141"/>
    <mergeCell ref="A145:B145"/>
    <mergeCell ref="A146:B146"/>
    <mergeCell ref="D139:E139"/>
    <mergeCell ref="D138:E138"/>
    <mergeCell ref="G145:K145"/>
    <mergeCell ref="G146:K146"/>
    <mergeCell ref="D145:E145"/>
    <mergeCell ref="D146:E146"/>
    <mergeCell ref="A147:B147"/>
    <mergeCell ref="D147:E147"/>
    <mergeCell ref="G147:K147"/>
    <mergeCell ref="A148:B148"/>
    <mergeCell ref="D148:E148"/>
    <mergeCell ref="G148:K148"/>
    <mergeCell ref="A166:K166"/>
    <mergeCell ref="A168:K168"/>
    <mergeCell ref="G137:K137"/>
    <mergeCell ref="F136:F137"/>
    <mergeCell ref="C136:C137"/>
    <mergeCell ref="D136:E137"/>
    <mergeCell ref="G136:K136"/>
    <mergeCell ref="A142:B142"/>
    <mergeCell ref="A143:B143"/>
    <mergeCell ref="A144:B144"/>
    <mergeCell ref="A149:B149"/>
    <mergeCell ref="D149:E149"/>
    <mergeCell ref="G149:K149"/>
    <mergeCell ref="A150:B150"/>
    <mergeCell ref="D150:E150"/>
    <mergeCell ref="G150:K150"/>
    <mergeCell ref="A153:B153"/>
    <mergeCell ref="D153:E153"/>
    <mergeCell ref="G153:K153"/>
    <mergeCell ref="A151:B151"/>
    <mergeCell ref="D151:E151"/>
    <mergeCell ref="G151:K151"/>
    <mergeCell ref="A152:B152"/>
    <mergeCell ref="D152:E152"/>
    <mergeCell ref="D161:E161"/>
    <mergeCell ref="D162:E162"/>
    <mergeCell ref="D163:E163"/>
    <mergeCell ref="D164:E164"/>
    <mergeCell ref="A161:B161"/>
    <mergeCell ref="A162:B162"/>
    <mergeCell ref="A163:B163"/>
    <mergeCell ref="A164:B164"/>
    <mergeCell ref="D155:E155"/>
    <mergeCell ref="D156:E156"/>
    <mergeCell ref="D157:E157"/>
    <mergeCell ref="D158:E158"/>
    <mergeCell ref="D159:E159"/>
    <mergeCell ref="D160:E160"/>
    <mergeCell ref="A155:B155"/>
    <mergeCell ref="A156:B156"/>
    <mergeCell ref="A157:B157"/>
    <mergeCell ref="A158:B158"/>
    <mergeCell ref="A159:B159"/>
    <mergeCell ref="A160:B160"/>
  </mergeCells>
  <phoneticPr fontId="1" type="noConversion"/>
  <hyperlinks>
    <hyperlink ref="E18" r:id="rId1"/>
    <hyperlink ref="F22" r:id="rId2"/>
  </hyperlinks>
  <pageMargins left="0.19685039370078741" right="0.19685039370078741" top="0.39370078740157483" bottom="0.39370078740157483" header="0" footer="0"/>
  <pageSetup paperSize="9" orientation="portrait" horizontalDpi="4294967293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8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Ken Kaiser</cp:lastModifiedBy>
  <cp:lastPrinted>2011-01-28T18:20:56Z</cp:lastPrinted>
  <dcterms:created xsi:type="dcterms:W3CDTF">2008-05-27T08:16:23Z</dcterms:created>
  <dcterms:modified xsi:type="dcterms:W3CDTF">2016-07-01T13:46:59Z</dcterms:modified>
</cp:coreProperties>
</file>